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2040" windowWidth="15480" windowHeight="9090" tabRatio="709" activeTab="0"/>
  </bookViews>
  <sheets>
    <sheet name="Statement of operations" sheetId="1" r:id="rId1"/>
    <sheet name="Comprehensive income" sheetId="2" r:id="rId2"/>
    <sheet name="Balance sheet" sheetId="3" r:id="rId3"/>
    <sheet name="Shareholders' equity" sheetId="4" r:id="rId4"/>
    <sheet name="Cashflow" sheetId="5" r:id="rId5"/>
  </sheets>
  <definedNames/>
  <calcPr fullCalcOnLoad="1"/>
</workbook>
</file>

<file path=xl/sharedStrings.xml><?xml version="1.0" encoding="utf-8"?>
<sst xmlns="http://schemas.openxmlformats.org/spreadsheetml/2006/main" count="210" uniqueCount="155">
  <si>
    <t>Year ended December 31</t>
  </si>
  <si>
    <t>(in thousands, except per share data)</t>
  </si>
  <si>
    <t>EUR</t>
  </si>
  <si>
    <t>Net system sales</t>
  </si>
  <si>
    <t>Net service and field option sales</t>
  </si>
  <si>
    <t>Total net sales</t>
  </si>
  <si>
    <t>Cost of system sales</t>
  </si>
  <si>
    <t>Cost of service and field option sales</t>
  </si>
  <si>
    <t>Total cost of sales</t>
  </si>
  <si>
    <t>Gross profit on sales</t>
  </si>
  <si>
    <t>Research and development costs</t>
  </si>
  <si>
    <t>Amortization of in-process research and development costs</t>
  </si>
  <si>
    <t>Research and development credits</t>
  </si>
  <si>
    <t>Selling, general and administrative costs</t>
  </si>
  <si>
    <t>Income from operations</t>
  </si>
  <si>
    <t>Interest income</t>
  </si>
  <si>
    <t>Interest expense</t>
  </si>
  <si>
    <t>Income from operations before income taxes</t>
  </si>
  <si>
    <t>(Provision for) benefit from income taxes</t>
  </si>
  <si>
    <t>Net income</t>
  </si>
  <si>
    <t>Basic net income per ordinary share</t>
  </si>
  <si>
    <t>Diluted net income per ordinary share</t>
  </si>
  <si>
    <t>Number of ordinary shares used in computing</t>
  </si>
  <si>
    <t>per share amounts (in thousands)</t>
  </si>
  <si>
    <t>Basic</t>
  </si>
  <si>
    <t>Diluted</t>
  </si>
  <si>
    <t>Gain (loss) on foreign currency translation, net of taxes</t>
  </si>
  <si>
    <t>Gain (loss) on derivative instruments, net of taxes</t>
  </si>
  <si>
    <t>Comprehensive income</t>
  </si>
  <si>
    <t xml:space="preserve">(in thousands) </t>
  </si>
  <si>
    <t>As of December 31</t>
  </si>
  <si>
    <t>(in thousands, except share and per share data)</t>
  </si>
  <si>
    <t>Assets</t>
  </si>
  <si>
    <t>Cash and cash equivalents</t>
  </si>
  <si>
    <t>Accounts receivable, net</t>
  </si>
  <si>
    <t>Finance receivables, net</t>
  </si>
  <si>
    <t>Current tax assets</t>
  </si>
  <si>
    <t>Inventories, net</t>
  </si>
  <si>
    <t>Deferred tax assets</t>
  </si>
  <si>
    <t>Other assets</t>
  </si>
  <si>
    <t>Total current assets</t>
  </si>
  <si>
    <t>Goodwill</t>
  </si>
  <si>
    <t>Other intangible assets, net</t>
  </si>
  <si>
    <t>Property, plant and equipment, net</t>
  </si>
  <si>
    <t>Total non-current assets</t>
  </si>
  <si>
    <t>Total assets</t>
  </si>
  <si>
    <t>Liabilities and shareholders’ equity</t>
  </si>
  <si>
    <t>Accounts payable</t>
  </si>
  <si>
    <t>Accrued liabilities and other liabilities</t>
  </si>
  <si>
    <t>Current tax liabilities</t>
  </si>
  <si>
    <t>Provisions</t>
  </si>
  <si>
    <t>Deferred tax</t>
  </si>
  <si>
    <t>Total current liabilities</t>
  </si>
  <si>
    <t>Long-term debt</t>
  </si>
  <si>
    <t>Deferred and other tax liabilities</t>
  </si>
  <si>
    <t>Total liabilities</t>
  </si>
  <si>
    <t>Commitments and contingencies</t>
  </si>
  <si>
    <t>Cumulative Preference Shares;</t>
  </si>
  <si>
    <t xml:space="preserve">EUR 0.02 nominal value; </t>
  </si>
  <si>
    <t xml:space="preserve">3,150,005,000 shares authorized; </t>
  </si>
  <si>
    <t>none issued and outstanding at December 31, 2007 and 2008</t>
  </si>
  <si>
    <t>Ordinary Shares;</t>
  </si>
  <si>
    <t>EUR 0.09 and EUR 0.01 nominal value;</t>
  </si>
  <si>
    <t>respectively 700,000,000 and 10,000 shares authorized;</t>
  </si>
  <si>
    <t>respectively 435,625,934 and none issued and outstanding at December 31, 2007;</t>
  </si>
  <si>
    <t xml:space="preserve"> respectively 432,073,534 and none issued and outstanding at December 31, 2008</t>
  </si>
  <si>
    <t>Share premium</t>
  </si>
  <si>
    <t>Treasury shares at cost</t>
  </si>
  <si>
    <t>Retained earnings</t>
  </si>
  <si>
    <t>Accumulated other comprehensive income</t>
  </si>
  <si>
    <t>Total shareholders’ equity</t>
  </si>
  <si>
    <t>Total liabilities and shareholders’ equity</t>
  </si>
  <si>
    <t>Share</t>
  </si>
  <si>
    <t>Retained</t>
  </si>
  <si>
    <t>Treasury</t>
  </si>
  <si>
    <t>Accumulated</t>
  </si>
  <si>
    <t>Total</t>
  </si>
  <si>
    <t>Premium</t>
  </si>
  <si>
    <t xml:space="preserve">Shares </t>
  </si>
  <si>
    <t>Amount</t>
  </si>
  <si>
    <t>at cost</t>
  </si>
  <si>
    <t>(in thousands)</t>
  </si>
  <si>
    <t>Balance at January 1, 2006</t>
  </si>
  <si>
    <t>Components of comprehensive income:</t>
  </si>
  <si>
    <t>Foreign Currency Translation, net of taxes</t>
  </si>
  <si>
    <t>Share-based payments</t>
  </si>
  <si>
    <t>Purchase of treasury shares</t>
  </si>
  <si>
    <t>Purchase of shares in conjunction with</t>
  </si>
  <si>
    <t>conversion rights of bond holders</t>
  </si>
  <si>
    <t>Issuance of shares in conjunction with</t>
  </si>
  <si>
    <t>convertible bonds</t>
  </si>
  <si>
    <t>Tax benefit from stock options</t>
  </si>
  <si>
    <t>Issuance of shares and stock options</t>
  </si>
  <si>
    <t>Balance at December 31, 2006</t>
  </si>
  <si>
    <t>Cumulative effect of applying the provisions of FIN 48</t>
  </si>
  <si>
    <t xml:space="preserve">Purchase of shares in conjunction with conversion </t>
  </si>
  <si>
    <t>Cancellation of treasury shares</t>
  </si>
  <si>
    <t>Balance at December 31, 2007</t>
  </si>
  <si>
    <t>share-based payment plans</t>
  </si>
  <si>
    <t>Balance at December 31, 2008</t>
  </si>
  <si>
    <t xml:space="preserve">    Cash Flows from Operating Activities</t>
  </si>
  <si>
    <t xml:space="preserve">Adjustments to reconcile net income to net </t>
  </si>
  <si>
    <t>cash flows from operating activities:</t>
  </si>
  <si>
    <t>Depreciation and amortization</t>
  </si>
  <si>
    <t>Impairment</t>
  </si>
  <si>
    <t>Allowance for doubtful debts</t>
  </si>
  <si>
    <t>Allowance for obsolete inventory</t>
  </si>
  <si>
    <t>Deferred income taxes</t>
  </si>
  <si>
    <t>Changes in assets and liabilities that provided (used) cash:</t>
  </si>
  <si>
    <t>Accounts receivable</t>
  </si>
  <si>
    <t>Inventories</t>
  </si>
  <si>
    <t>Income taxes payable</t>
  </si>
  <si>
    <t>Other liabilities</t>
  </si>
  <si>
    <t>Net cash provided by operating activities</t>
  </si>
  <si>
    <t>Cash Flows from Investing Activities</t>
  </si>
  <si>
    <t>Purchases of property, plant and equipment</t>
  </si>
  <si>
    <t>Purchases of intangible assets</t>
  </si>
  <si>
    <t>Acquisition of subsidiary (net of cash acquired)</t>
  </si>
  <si>
    <t>Net cash used in investing activities</t>
  </si>
  <si>
    <t>Cash Flows from Financing Activities</t>
  </si>
  <si>
    <t>Capital repayment</t>
  </si>
  <si>
    <t>Purchase of shares in conjunction with conversion</t>
  </si>
  <si>
    <t>rights of bondholders and stock options</t>
  </si>
  <si>
    <t>Dividend paid</t>
  </si>
  <si>
    <t>Net proceeds from issuance of bond</t>
  </si>
  <si>
    <t>Redemption and/or repayment of debt</t>
  </si>
  <si>
    <t>Excess tax benefits from stock options</t>
  </si>
  <si>
    <t>Net cash used in financing activities</t>
  </si>
  <si>
    <t>Net cash flows</t>
  </si>
  <si>
    <t>Effect of changes in exchange rates on cash</t>
  </si>
  <si>
    <t>Net decrease in cash and cash equivalents</t>
  </si>
  <si>
    <t>Cash and cash equivalents at beginning of the year</t>
  </si>
  <si>
    <t>Cash and cash equivalents at end of the year</t>
  </si>
  <si>
    <t>Consolidated Balance Sheets as of December 31, 2007 and 2008</t>
  </si>
  <si>
    <t>Consolidated Statements of Cashflows for the years ended December 31, 2006, 2007 and 2008</t>
  </si>
  <si>
    <t>Consolidated Statements of Shareholders' Equity for the years ended December 31, 2006, 2007 and 2008.</t>
  </si>
  <si>
    <t>Loss on disposals of property, plant and equipment</t>
  </si>
  <si>
    <t>Proceeds from sale of property, plant and equipment</t>
  </si>
  <si>
    <t>Net proceeds from issuance of shares and stock options</t>
  </si>
  <si>
    <t>Number</t>
  </si>
  <si>
    <t>Earnings</t>
  </si>
  <si>
    <t>Income</t>
  </si>
  <si>
    <t xml:space="preserve"> rights of bond holders and share-based payment plans</t>
  </si>
  <si>
    <t>Dividend payment</t>
  </si>
  <si>
    <t xml:space="preserve">Issued and </t>
  </si>
  <si>
    <t>out-standing Shares</t>
  </si>
  <si>
    <t xml:space="preserve">Other </t>
  </si>
  <si>
    <t>Comprehensive</t>
  </si>
  <si>
    <r>
      <t>Consolidated Statements of Comprehensive Income for the years ended December 31, 2006, 2007 and 2008</t>
    </r>
    <r>
      <rPr>
        <b/>
        <sz val="8.5"/>
        <color indexed="18"/>
        <rFont val="Arial"/>
        <family val="2"/>
      </rPr>
      <t xml:space="preserve">
</t>
    </r>
  </si>
  <si>
    <r>
      <t>Please note:</t>
    </r>
    <r>
      <rPr>
        <sz val="7"/>
        <color indexed="18"/>
        <rFont val="Arial"/>
        <family val="2"/>
      </rPr>
      <t xml:space="preserve"> The content of this file is qualified in their entirety by reference to the printed version of the ASML Annual Report 2008 on Form 20-F and therefore: (i) your local settings can influence the way this table and its content is being displayed and (ii) (foot)notes have been deleted for reader's convenience. 
Always refer to the printed version of  the ASML Annual Report 2008 on Form 20-F for the full and official financial information.</t>
    </r>
  </si>
  <si>
    <r>
      <t xml:space="preserve">Please note: </t>
    </r>
    <r>
      <rPr>
        <sz val="7"/>
        <color indexed="18"/>
        <rFont val="Arial"/>
        <family val="2"/>
      </rPr>
      <t>The content of this file is qualified in their entirety by reference to the printed version of the ASML Annual Report 2008 on Form 20-F and therefore: (i) your local settings can influence the way this table and its content is being displayed and (ii) (foot)notes have been deleted for reader's convenience.
Always refer to the printed version of  the ASML Annual Report 2008 on Form 20-F for the full and official financial information.</t>
    </r>
  </si>
  <si>
    <r>
      <t xml:space="preserve">Please note: </t>
    </r>
    <r>
      <rPr>
        <sz val="7"/>
        <color indexed="18"/>
        <rFont val="Arial"/>
        <family val="2"/>
      </rPr>
      <t>The content of this file is qualified in their entirety by reference to the printed version of the ASML Annual Report 2008 
on Form 20-F and therefore: (i) your local settings can influence the way this table and its content is being displayed and (ii) 
(foot)notes have been deleted for reader's convenience. 
Always refer to the printed version of  the ASML Annual Report 2008 on Form 20-F for the full and official financial information.</t>
    </r>
  </si>
  <si>
    <r>
      <t xml:space="preserve">Please note: </t>
    </r>
    <r>
      <rPr>
        <sz val="7"/>
        <color indexed="18"/>
        <rFont val="Arial"/>
        <family val="2"/>
      </rPr>
      <t>The content of this file is qualified in their entirety by reference to the printed version of the ASML Annual Report 2008 on Form 20-F and therefore:  (i) your local settings can influence the way this table and its content is being displayed and (ii) (foot)notes have been deleted for reader's convenience. 
Always refer to the printed version of  the ASML Annual Report 2008 on Form 20-F for the full and official financial information.</t>
    </r>
  </si>
  <si>
    <r>
      <t xml:space="preserve">Please note: </t>
    </r>
    <r>
      <rPr>
        <sz val="7"/>
        <rFont val="Arial"/>
        <family val="2"/>
      </rPr>
      <t xml:space="preserve">The content of this file is qualified in their entirety by reference to the printed version of the ASML Annual Report 2008 on Form 20-F and therefore: (i) your local settings can influence the way this table and its content is being displayed and (ii) (foot)notes have been deleted for reader's convenience. 
Always refer to the printed version of  the ASML Annual Report 2008 on Form 20-F for the full and official financial information.
</t>
    </r>
  </si>
  <si>
    <t>US GAAP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</si>
</sst>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s>
  <fonts count="20">
    <font>
      <sz val="10"/>
      <name val="Arial"/>
      <family val="0"/>
    </font>
    <font>
      <sz val="8"/>
      <name val="Arial"/>
      <family val="0"/>
    </font>
    <font>
      <b/>
      <sz val="8"/>
      <name val="Arial"/>
      <family val="2"/>
    </font>
    <font>
      <vertAlign val="superscript"/>
      <sz val="8"/>
      <name val="Arial"/>
      <family val="2"/>
    </font>
    <font>
      <sz val="8"/>
      <color indexed="18"/>
      <name val="Arial"/>
      <family val="2"/>
    </font>
    <font>
      <b/>
      <sz val="8.5"/>
      <name val="Arial"/>
      <family val="2"/>
    </font>
    <font>
      <sz val="8.5"/>
      <name val="Arial"/>
      <family val="2"/>
    </font>
    <font>
      <vertAlign val="superscript"/>
      <sz val="8.5"/>
      <name val="Arial"/>
      <family val="2"/>
    </font>
    <font>
      <b/>
      <sz val="10"/>
      <name val="Arial"/>
      <family val="2"/>
    </font>
    <font>
      <sz val="7"/>
      <name val="Arial"/>
      <family val="2"/>
    </font>
    <font>
      <sz val="8"/>
      <color indexed="48"/>
      <name val="Arial"/>
      <family val="2"/>
    </font>
    <font>
      <b/>
      <sz val="12"/>
      <color indexed="18"/>
      <name val="Arial"/>
      <family val="2"/>
    </font>
    <font>
      <sz val="8"/>
      <color indexed="63"/>
      <name val="Arial"/>
      <family val="2"/>
    </font>
    <font>
      <sz val="10"/>
      <color indexed="18"/>
      <name val="Arial"/>
      <family val="2"/>
    </font>
    <font>
      <b/>
      <sz val="8.5"/>
      <color indexed="18"/>
      <name val="Arial"/>
      <family val="2"/>
    </font>
    <font>
      <b/>
      <sz val="7"/>
      <color indexed="18"/>
      <name val="Arial"/>
      <family val="2"/>
    </font>
    <font>
      <sz val="7"/>
      <color indexed="18"/>
      <name val="Arial"/>
      <family val="2"/>
    </font>
    <font>
      <b/>
      <sz val="7"/>
      <name val="Arial"/>
      <family val="2"/>
    </font>
    <font>
      <sz val="16"/>
      <color indexed="18"/>
      <name val="Arial"/>
      <family val="2"/>
    </font>
    <font>
      <sz val="12"/>
      <color indexed="1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2" borderId="0" xfId="0" applyFill="1" applyAlignment="1">
      <alignment/>
    </xf>
    <xf numFmtId="0" fontId="0" fillId="2" borderId="0" xfId="0" applyFill="1" applyAlignment="1">
      <alignment vertical="center"/>
    </xf>
    <xf numFmtId="0" fontId="1" fillId="2" borderId="0" xfId="0" applyFont="1" applyFill="1" applyAlignment="1">
      <alignment/>
    </xf>
    <xf numFmtId="0" fontId="1" fillId="3" borderId="0" xfId="0" applyFont="1" applyFill="1" applyAlignment="1">
      <alignment/>
    </xf>
    <xf numFmtId="0" fontId="2" fillId="3" borderId="0" xfId="0" applyFont="1" applyFill="1" applyAlignment="1">
      <alignment/>
    </xf>
    <xf numFmtId="0" fontId="2" fillId="3" borderId="0" xfId="0" applyFont="1" applyFill="1" applyAlignment="1">
      <alignment horizontal="right"/>
    </xf>
    <xf numFmtId="0" fontId="1" fillId="3" borderId="0" xfId="0" applyFont="1" applyFill="1" applyAlignment="1">
      <alignment horizontal="right"/>
    </xf>
    <xf numFmtId="164" fontId="1" fillId="3" borderId="0" xfId="15" applyNumberFormat="1" applyFont="1" applyFill="1" applyAlignment="1">
      <alignment/>
    </xf>
    <xf numFmtId="0" fontId="1" fillId="3" borderId="1" xfId="0" applyFont="1" applyFill="1" applyBorder="1" applyAlignment="1">
      <alignment horizontal="right"/>
    </xf>
    <xf numFmtId="164" fontId="1" fillId="3" borderId="1" xfId="15" applyNumberFormat="1" applyFont="1" applyFill="1" applyBorder="1" applyAlignment="1">
      <alignment/>
    </xf>
    <xf numFmtId="0" fontId="1" fillId="3" borderId="1" xfId="0" applyFont="1" applyFill="1" applyBorder="1" applyAlignment="1">
      <alignment/>
    </xf>
    <xf numFmtId="0" fontId="2" fillId="3" borderId="1" xfId="0" applyFont="1" applyFill="1" applyBorder="1" applyAlignment="1">
      <alignment horizontal="right"/>
    </xf>
    <xf numFmtId="37" fontId="1" fillId="3" borderId="0" xfId="0" applyNumberFormat="1" applyFont="1" applyFill="1" applyAlignment="1">
      <alignment/>
    </xf>
    <xf numFmtId="43" fontId="1" fillId="3" borderId="0" xfId="15" applyFont="1" applyFill="1" applyAlignment="1">
      <alignment/>
    </xf>
    <xf numFmtId="164" fontId="1" fillId="3" borderId="0" xfId="15" applyNumberFormat="1" applyFont="1" applyFill="1" applyBorder="1" applyAlignment="1">
      <alignment/>
    </xf>
    <xf numFmtId="164" fontId="1" fillId="3" borderId="2" xfId="15" applyNumberFormat="1" applyFont="1" applyFill="1" applyBorder="1" applyAlignment="1">
      <alignment/>
    </xf>
    <xf numFmtId="0" fontId="2" fillId="3" borderId="0" xfId="0" applyFont="1" applyFill="1" applyBorder="1" applyAlignment="1">
      <alignment horizontal="right"/>
    </xf>
    <xf numFmtId="0" fontId="0" fillId="2" borderId="0" xfId="0" applyFont="1" applyFill="1" applyAlignment="1">
      <alignment vertical="center"/>
    </xf>
    <xf numFmtId="0" fontId="5" fillId="3" borderId="0" xfId="0" applyFont="1" applyFill="1" applyAlignment="1">
      <alignment/>
    </xf>
    <xf numFmtId="0" fontId="0" fillId="3" borderId="0" xfId="0" applyFont="1" applyFill="1" applyAlignment="1">
      <alignment/>
    </xf>
    <xf numFmtId="0" fontId="0" fillId="3" borderId="1" xfId="0" applyFont="1" applyFill="1" applyBorder="1" applyAlignment="1">
      <alignment/>
    </xf>
    <xf numFmtId="0" fontId="0" fillId="2" borderId="0" xfId="0" applyFont="1" applyFill="1" applyAlignment="1">
      <alignment/>
    </xf>
    <xf numFmtId="0" fontId="0" fillId="2" borderId="0" xfId="0" applyFill="1" applyAlignment="1">
      <alignment/>
    </xf>
    <xf numFmtId="0" fontId="1" fillId="2" borderId="0" xfId="0" applyFont="1" applyFill="1" applyAlignment="1">
      <alignment/>
    </xf>
    <xf numFmtId="0" fontId="1" fillId="3"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4"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xf>
    <xf numFmtId="37" fontId="1" fillId="3" borderId="1" xfId="0" applyNumberFormat="1" applyFont="1" applyFill="1" applyBorder="1" applyAlignment="1">
      <alignment/>
    </xf>
    <xf numFmtId="43" fontId="1" fillId="3" borderId="1" xfId="15" applyFont="1" applyFill="1" applyBorder="1" applyAlignment="1">
      <alignment/>
    </xf>
    <xf numFmtId="0" fontId="2" fillId="3" borderId="2" xfId="0" applyFont="1" applyFill="1" applyBorder="1" applyAlignment="1">
      <alignment/>
    </xf>
    <xf numFmtId="0" fontId="13" fillId="2" borderId="0" xfId="0" applyFont="1" applyFill="1" applyAlignment="1">
      <alignment vertical="center"/>
    </xf>
    <xf numFmtId="0" fontId="9" fillId="2" borderId="0" xfId="0" applyFont="1" applyFill="1" applyAlignment="1">
      <alignment vertical="center"/>
    </xf>
    <xf numFmtId="0" fontId="3" fillId="3" borderId="0" xfId="0" applyFont="1" applyFill="1" applyAlignment="1">
      <alignment horizontal="left"/>
    </xf>
    <xf numFmtId="0" fontId="1" fillId="3" borderId="0" xfId="0" applyFont="1" applyFill="1" applyAlignment="1">
      <alignment horizontal="left"/>
    </xf>
    <xf numFmtId="0" fontId="1" fillId="3" borderId="1" xfId="0" applyFont="1" applyFill="1" applyBorder="1" applyAlignment="1">
      <alignment horizontal="left"/>
    </xf>
    <xf numFmtId="0" fontId="1" fillId="3" borderId="2" xfId="0" applyFont="1" applyFill="1" applyBorder="1" applyAlignment="1">
      <alignment horizontal="left"/>
    </xf>
    <xf numFmtId="37" fontId="1" fillId="3" borderId="0" xfId="0" applyNumberFormat="1" applyFont="1" applyFill="1" applyAlignment="1">
      <alignment horizontal="right"/>
    </xf>
    <xf numFmtId="0" fontId="1" fillId="3" borderId="0" xfId="0" applyFont="1" applyFill="1" applyBorder="1" applyAlignment="1">
      <alignment horizontal="right"/>
    </xf>
    <xf numFmtId="37" fontId="1" fillId="3" borderId="0" xfId="0" applyNumberFormat="1" applyFont="1" applyFill="1" applyBorder="1" applyAlignment="1">
      <alignment/>
    </xf>
    <xf numFmtId="0" fontId="1" fillId="3" borderId="2" xfId="0" applyFont="1" applyFill="1" applyBorder="1" applyAlignment="1">
      <alignment horizontal="right"/>
    </xf>
    <xf numFmtId="0" fontId="1" fillId="3" borderId="0" xfId="0" applyFont="1" applyFill="1" applyBorder="1" applyAlignment="1">
      <alignment horizontal="left"/>
    </xf>
    <xf numFmtId="2" fontId="1" fillId="3" borderId="0" xfId="0" applyNumberFormat="1" applyFont="1" applyFill="1" applyAlignment="1">
      <alignment/>
    </xf>
    <xf numFmtId="0" fontId="5" fillId="3" borderId="0" xfId="0" applyFont="1" applyFill="1" applyAlignment="1">
      <alignment horizontal="right"/>
    </xf>
    <xf numFmtId="0" fontId="7" fillId="3" borderId="0" xfId="0" applyFont="1" applyFill="1" applyAlignment="1">
      <alignment horizontal="left"/>
    </xf>
    <xf numFmtId="0" fontId="6" fillId="3" borderId="1" xfId="0" applyFont="1" applyFill="1" applyBorder="1" applyAlignment="1">
      <alignment horizontal="right"/>
    </xf>
    <xf numFmtId="0" fontId="6" fillId="3" borderId="0" xfId="0" applyFont="1" applyFill="1" applyAlignment="1">
      <alignment/>
    </xf>
    <xf numFmtId="0" fontId="0" fillId="3" borderId="0" xfId="0" applyFont="1" applyFill="1" applyAlignment="1">
      <alignment horizontal="right"/>
    </xf>
    <xf numFmtId="0" fontId="6" fillId="3" borderId="0" xfId="0" applyFont="1" applyFill="1" applyAlignment="1">
      <alignment horizontal="right"/>
    </xf>
    <xf numFmtId="164" fontId="6" fillId="3" borderId="0" xfId="15" applyNumberFormat="1" applyFont="1" applyFill="1" applyAlignment="1">
      <alignment/>
    </xf>
    <xf numFmtId="164" fontId="6" fillId="3" borderId="1" xfId="15" applyNumberFormat="1" applyFont="1" applyFill="1" applyBorder="1" applyAlignment="1">
      <alignment/>
    </xf>
    <xf numFmtId="164" fontId="6" fillId="3" borderId="1" xfId="15" applyNumberFormat="1" applyFont="1" applyFill="1" applyBorder="1" applyAlignment="1" quotePrefix="1">
      <alignment horizontal="right"/>
    </xf>
    <xf numFmtId="164" fontId="0" fillId="3" borderId="0" xfId="15" applyNumberFormat="1" applyFont="1" applyFill="1" applyAlignment="1">
      <alignment/>
    </xf>
    <xf numFmtId="0" fontId="10" fillId="3" borderId="0" xfId="0" applyFont="1" applyFill="1" applyAlignment="1">
      <alignment vertical="center" wrapText="1"/>
    </xf>
    <xf numFmtId="164" fontId="1" fillId="3" borderId="1" xfId="15" applyNumberFormat="1" applyFont="1" applyFill="1" applyBorder="1" applyAlignment="1">
      <alignment horizontal="right"/>
    </xf>
    <xf numFmtId="0" fontId="2" fillId="4" borderId="0" xfId="0" applyFont="1" applyFill="1" applyAlignment="1">
      <alignment/>
    </xf>
    <xf numFmtId="0" fontId="1" fillId="4" borderId="0" xfId="0" applyFont="1" applyFill="1" applyAlignment="1">
      <alignment/>
    </xf>
    <xf numFmtId="0" fontId="2" fillId="4" borderId="1" xfId="0" applyFont="1" applyFill="1" applyBorder="1" applyAlignment="1">
      <alignment horizontal="right"/>
    </xf>
    <xf numFmtId="0" fontId="1" fillId="4" borderId="1" xfId="0" applyFont="1" applyFill="1" applyBorder="1" applyAlignment="1">
      <alignment/>
    </xf>
    <xf numFmtId="164" fontId="2" fillId="4" borderId="0" xfId="15" applyNumberFormat="1" applyFont="1" applyFill="1" applyAlignment="1">
      <alignment/>
    </xf>
    <xf numFmtId="164" fontId="2" fillId="4" borderId="0" xfId="15" applyNumberFormat="1" applyFont="1" applyFill="1" applyBorder="1" applyAlignment="1">
      <alignment/>
    </xf>
    <xf numFmtId="0" fontId="1" fillId="4" borderId="0" xfId="0" applyFont="1" applyFill="1" applyBorder="1" applyAlignment="1">
      <alignment/>
    </xf>
    <xf numFmtId="164" fontId="2" fillId="4" borderId="1" xfId="15" applyNumberFormat="1" applyFont="1" applyFill="1" applyBorder="1" applyAlignment="1">
      <alignment/>
    </xf>
    <xf numFmtId="0" fontId="2" fillId="4" borderId="0" xfId="0" applyFont="1" applyFill="1" applyAlignment="1">
      <alignment horizontal="right"/>
    </xf>
    <xf numFmtId="0" fontId="1" fillId="4" borderId="0" xfId="0" applyFont="1" applyFill="1" applyAlignment="1">
      <alignment horizontal="right"/>
    </xf>
    <xf numFmtId="37" fontId="2" fillId="4" borderId="0" xfId="0" applyNumberFormat="1" applyFont="1" applyFill="1" applyAlignment="1">
      <alignment/>
    </xf>
    <xf numFmtId="37" fontId="1" fillId="4" borderId="0" xfId="0" applyNumberFormat="1" applyFont="1" applyFill="1" applyAlignment="1">
      <alignment/>
    </xf>
    <xf numFmtId="37" fontId="2" fillId="4" borderId="1" xfId="0" applyNumberFormat="1" applyFont="1" applyFill="1" applyBorder="1" applyAlignment="1">
      <alignment/>
    </xf>
    <xf numFmtId="164" fontId="1" fillId="4" borderId="0" xfId="15" applyNumberFormat="1" applyFont="1" applyFill="1" applyAlignment="1">
      <alignment/>
    </xf>
    <xf numFmtId="164" fontId="1" fillId="4" borderId="2" xfId="15" applyNumberFormat="1" applyFont="1" applyFill="1" applyBorder="1" applyAlignment="1">
      <alignment/>
    </xf>
    <xf numFmtId="0" fontId="1" fillId="4" borderId="0" xfId="0" applyFont="1" applyFill="1" applyAlignment="1">
      <alignment vertical="center" wrapText="1"/>
    </xf>
    <xf numFmtId="164" fontId="2" fillId="4" borderId="1" xfId="15" applyNumberFormat="1" applyFont="1" applyFill="1" applyBorder="1" applyAlignment="1">
      <alignment horizontal="right"/>
    </xf>
    <xf numFmtId="43" fontId="2" fillId="4" borderId="0" xfId="15" applyFont="1" applyFill="1" applyAlignment="1">
      <alignment/>
    </xf>
    <xf numFmtId="0" fontId="5" fillId="4" borderId="0" xfId="0" applyFont="1" applyFill="1" applyAlignment="1">
      <alignment/>
    </xf>
    <xf numFmtId="0" fontId="0" fillId="4" borderId="0" xfId="0" applyFont="1" applyFill="1" applyAlignment="1">
      <alignment/>
    </xf>
    <xf numFmtId="0" fontId="5" fillId="4" borderId="1" xfId="0" applyFont="1" applyFill="1" applyBorder="1" applyAlignment="1">
      <alignment horizontal="right"/>
    </xf>
    <xf numFmtId="0" fontId="0" fillId="4" borderId="1" xfId="0" applyFont="1" applyFill="1" applyBorder="1" applyAlignment="1">
      <alignment/>
    </xf>
    <xf numFmtId="164" fontId="5" fillId="4" borderId="0" xfId="15" applyNumberFormat="1" applyFont="1" applyFill="1" applyAlignment="1">
      <alignment/>
    </xf>
    <xf numFmtId="164" fontId="5" fillId="4" borderId="1" xfId="15" applyNumberFormat="1" applyFont="1" applyFill="1" applyBorder="1" applyAlignment="1" quotePrefix="1">
      <alignment horizontal="right"/>
    </xf>
    <xf numFmtId="164" fontId="8" fillId="4" borderId="0" xfId="15" applyNumberFormat="1" applyFont="1" applyFill="1" applyAlignment="1">
      <alignment/>
    </xf>
    <xf numFmtId="165" fontId="2" fillId="4" borderId="0" xfId="15" applyNumberFormat="1" applyFont="1" applyFill="1" applyAlignment="1">
      <alignment horizontal="right"/>
    </xf>
    <xf numFmtId="37" fontId="2" fillId="4" borderId="0" xfId="0" applyNumberFormat="1" applyFont="1" applyFill="1" applyBorder="1" applyAlignment="1">
      <alignment/>
    </xf>
    <xf numFmtId="164" fontId="2" fillId="4" borderId="2" xfId="15" applyNumberFormat="1" applyFont="1" applyFill="1" applyBorder="1" applyAlignment="1">
      <alignment/>
    </xf>
    <xf numFmtId="0" fontId="1" fillId="4" borderId="2" xfId="0" applyFont="1" applyFill="1" applyBorder="1" applyAlignment="1">
      <alignment/>
    </xf>
    <xf numFmtId="2" fontId="2" fillId="4" borderId="0" xfId="0" applyNumberFormat="1" applyFont="1" applyFill="1" applyAlignment="1">
      <alignment/>
    </xf>
    <xf numFmtId="0" fontId="18" fillId="2" borderId="0" xfId="0" applyFont="1" applyFill="1" applyAlignment="1">
      <alignment/>
    </xf>
    <xf numFmtId="0" fontId="15" fillId="2" borderId="0" xfId="0" applyFont="1" applyFill="1" applyAlignment="1">
      <alignment vertical="center" wrapText="1"/>
    </xf>
    <xf numFmtId="0" fontId="9" fillId="0" borderId="0" xfId="0" applyFont="1" applyAlignment="1">
      <alignment vertical="center" wrapText="1"/>
    </xf>
    <xf numFmtId="0" fontId="11" fillId="2" borderId="0" xfId="0" applyFont="1" applyFill="1" applyAlignment="1">
      <alignment wrapText="1"/>
    </xf>
    <xf numFmtId="0" fontId="13" fillId="0" borderId="0" xfId="0" applyFont="1" applyAlignment="1">
      <alignment wrapText="1"/>
    </xf>
    <xf numFmtId="0" fontId="11" fillId="2" borderId="0" xfId="0" applyFont="1" applyFill="1" applyAlignment="1">
      <alignment vertical="center" wrapText="1"/>
    </xf>
    <xf numFmtId="0" fontId="4" fillId="0" borderId="0" xfId="0" applyFont="1" applyAlignment="1">
      <alignment vertical="center" wrapText="1"/>
    </xf>
    <xf numFmtId="0" fontId="16" fillId="0" borderId="0" xfId="0" applyFont="1" applyAlignment="1">
      <alignment vertical="center" wrapText="1"/>
    </xf>
    <xf numFmtId="0" fontId="2" fillId="3" borderId="0" xfId="0" applyFont="1" applyFill="1" applyAlignment="1">
      <alignment horizontal="center"/>
    </xf>
    <xf numFmtId="0" fontId="19" fillId="0" borderId="0" xfId="0" applyFont="1" applyAlignment="1">
      <alignment vertical="center" wrapText="1"/>
    </xf>
    <xf numFmtId="0" fontId="17" fillId="2" borderId="0" xfId="0" applyFont="1" applyFill="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0</xdr:row>
      <xdr:rowOff>47625</xdr:rowOff>
    </xdr:from>
    <xdr:to>
      <xdr:col>8</xdr:col>
      <xdr:colOff>104775</xdr:colOff>
      <xdr:row>1</xdr:row>
      <xdr:rowOff>180975</xdr:rowOff>
    </xdr:to>
    <xdr:pic>
      <xdr:nvPicPr>
        <xdr:cNvPr id="1" name="Picture 4"/>
        <xdr:cNvPicPr preferRelativeResize="1">
          <a:picLocks noChangeAspect="1"/>
        </xdr:cNvPicPr>
      </xdr:nvPicPr>
      <xdr:blipFill>
        <a:blip r:embed="rId1"/>
        <a:stretch>
          <a:fillRect/>
        </a:stretch>
      </xdr:blipFill>
      <xdr:spPr>
        <a:xfrm>
          <a:off x="5314950" y="47625"/>
          <a:ext cx="15621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0</xdr:row>
      <xdr:rowOff>38100</xdr:rowOff>
    </xdr:from>
    <xdr:to>
      <xdr:col>8</xdr:col>
      <xdr:colOff>0</xdr:colOff>
      <xdr:row>1</xdr:row>
      <xdr:rowOff>180975</xdr:rowOff>
    </xdr:to>
    <xdr:pic>
      <xdr:nvPicPr>
        <xdr:cNvPr id="1" name="Picture 2"/>
        <xdr:cNvPicPr preferRelativeResize="1">
          <a:picLocks noChangeAspect="1"/>
        </xdr:cNvPicPr>
      </xdr:nvPicPr>
      <xdr:blipFill>
        <a:blip r:embed="rId1"/>
        <a:stretch>
          <a:fillRect/>
        </a:stretch>
      </xdr:blipFill>
      <xdr:spPr>
        <a:xfrm>
          <a:off x="5210175" y="38100"/>
          <a:ext cx="15621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742950</xdr:colOff>
      <xdr:row>0</xdr:row>
      <xdr:rowOff>85725</xdr:rowOff>
    </xdr:from>
    <xdr:to>
      <xdr:col>6</xdr:col>
      <xdr:colOff>142875</xdr:colOff>
      <xdr:row>1</xdr:row>
      <xdr:rowOff>180975</xdr:rowOff>
    </xdr:to>
    <xdr:pic>
      <xdr:nvPicPr>
        <xdr:cNvPr id="1" name="Picture 2"/>
        <xdr:cNvPicPr preferRelativeResize="1">
          <a:picLocks noChangeAspect="1"/>
        </xdr:cNvPicPr>
      </xdr:nvPicPr>
      <xdr:blipFill>
        <a:blip r:embed="rId1"/>
        <a:stretch>
          <a:fillRect/>
        </a:stretch>
      </xdr:blipFill>
      <xdr:spPr>
        <a:xfrm>
          <a:off x="4429125" y="85725"/>
          <a:ext cx="15621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838200</xdr:colOff>
      <xdr:row>0</xdr:row>
      <xdr:rowOff>76200</xdr:rowOff>
    </xdr:from>
    <xdr:to>
      <xdr:col>8</xdr:col>
      <xdr:colOff>47625</xdr:colOff>
      <xdr:row>1</xdr:row>
      <xdr:rowOff>180975</xdr:rowOff>
    </xdr:to>
    <xdr:pic>
      <xdr:nvPicPr>
        <xdr:cNvPr id="1" name="Picture 4"/>
        <xdr:cNvPicPr preferRelativeResize="1">
          <a:picLocks noChangeAspect="1"/>
        </xdr:cNvPicPr>
      </xdr:nvPicPr>
      <xdr:blipFill>
        <a:blip r:embed="rId1"/>
        <a:stretch>
          <a:fillRect/>
        </a:stretch>
      </xdr:blipFill>
      <xdr:spPr>
        <a:xfrm>
          <a:off x="7934325" y="76200"/>
          <a:ext cx="15621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1104900</xdr:colOff>
      <xdr:row>0</xdr:row>
      <xdr:rowOff>66675</xdr:rowOff>
    </xdr:from>
    <xdr:to>
      <xdr:col>5</xdr:col>
      <xdr:colOff>9525</xdr:colOff>
      <xdr:row>1</xdr:row>
      <xdr:rowOff>171450</xdr:rowOff>
    </xdr:to>
    <xdr:pic>
      <xdr:nvPicPr>
        <xdr:cNvPr id="1" name="Picture 2"/>
        <xdr:cNvPicPr preferRelativeResize="1">
          <a:picLocks noChangeAspect="1"/>
        </xdr:cNvPicPr>
      </xdr:nvPicPr>
      <xdr:blipFill>
        <a:blip r:embed="rId1"/>
        <a:stretch>
          <a:fillRect/>
        </a:stretch>
      </xdr:blipFill>
      <xdr:spPr>
        <a:xfrm>
          <a:off x="5581650" y="66675"/>
          <a:ext cx="15621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0"/>
    <pageSetUpPr fitToPage="1"/>
  </sheetPr>
  <dimension ref="A1:H37"/>
  <sheetViews>
    <sheetView tabSelected="1" workbookViewId="0" topLeftCell="A1">
      <selection activeCell="B1" sqref="B1"/>
    </sheetView>
  </sheetViews>
  <sheetFormatPr defaultColWidth="9.140625" defaultRowHeight="12.75"/>
  <cols>
    <col min="1" max="1" width="18.140625" style="1" customWidth="1"/>
    <col min="2" max="2" width="34.57421875" style="1" customWidth="1"/>
    <col min="3" max="3" width="15.421875" style="1" customWidth="1"/>
    <col min="4" max="4" width="3.57421875" style="1" customWidth="1"/>
    <col min="5" max="5" width="10.57421875" style="1" customWidth="1"/>
    <col min="6" max="6" width="4.8515625" style="1" customWidth="1"/>
    <col min="7" max="7" width="9.00390625" style="1" customWidth="1"/>
    <col min="8" max="8" width="5.421875" style="1" customWidth="1"/>
    <col min="9" max="16384" width="9.140625" style="1" customWidth="1"/>
  </cols>
  <sheetData>
    <row r="1" ht="34.5" customHeight="1">
      <c r="A1" s="88" t="s">
        <v>154</v>
      </c>
    </row>
    <row r="2" spans="1:7" s="18" customFormat="1" ht="84" customHeight="1">
      <c r="A2" s="89" t="s">
        <v>150</v>
      </c>
      <c r="B2" s="90"/>
      <c r="C2" s="90"/>
      <c r="D2" s="90"/>
      <c r="E2" s="90"/>
      <c r="F2" s="90"/>
      <c r="G2" s="90"/>
    </row>
    <row r="3" spans="1:8" ht="12.75">
      <c r="A3" s="4"/>
      <c r="B3" s="4"/>
      <c r="C3" s="4"/>
      <c r="D3" s="4"/>
      <c r="E3" s="4"/>
      <c r="F3" s="4"/>
      <c r="G3" s="59"/>
      <c r="H3" s="59"/>
    </row>
    <row r="4" spans="1:8" ht="12.75">
      <c r="A4" s="5"/>
      <c r="B4" s="6" t="s">
        <v>0</v>
      </c>
      <c r="C4" s="5">
        <v>2006</v>
      </c>
      <c r="D4" s="36"/>
      <c r="E4" s="5">
        <v>2007</v>
      </c>
      <c r="F4" s="36"/>
      <c r="G4" s="58">
        <v>2008</v>
      </c>
      <c r="H4" s="59"/>
    </row>
    <row r="5" spans="1:8" ht="12.75">
      <c r="A5" s="4"/>
      <c r="B5" s="7" t="s">
        <v>1</v>
      </c>
      <c r="C5" s="7" t="s">
        <v>2</v>
      </c>
      <c r="D5" s="7"/>
      <c r="E5" s="7" t="s">
        <v>2</v>
      </c>
      <c r="F5" s="7"/>
      <c r="G5" s="66" t="s">
        <v>2</v>
      </c>
      <c r="H5" s="59"/>
    </row>
    <row r="6" spans="1:8" ht="12.75">
      <c r="A6" s="4"/>
      <c r="B6" s="7"/>
      <c r="C6" s="4"/>
      <c r="D6" s="4"/>
      <c r="E6" s="4"/>
      <c r="F6" s="4"/>
      <c r="G6" s="59"/>
      <c r="H6" s="59"/>
    </row>
    <row r="7" spans="1:8" ht="12.75">
      <c r="A7" s="37"/>
      <c r="B7" s="7" t="s">
        <v>3</v>
      </c>
      <c r="C7" s="8">
        <v>3213736</v>
      </c>
      <c r="D7" s="8"/>
      <c r="E7" s="8">
        <v>3351281</v>
      </c>
      <c r="F7" s="8"/>
      <c r="G7" s="62">
        <v>2516762</v>
      </c>
      <c r="H7" s="59"/>
    </row>
    <row r="8" spans="1:8" ht="12.75">
      <c r="A8" s="38"/>
      <c r="B8" s="9" t="s">
        <v>4</v>
      </c>
      <c r="C8" s="10">
        <v>368040</v>
      </c>
      <c r="D8" s="10"/>
      <c r="E8" s="10">
        <v>416904</v>
      </c>
      <c r="F8" s="10"/>
      <c r="G8" s="65">
        <v>436916</v>
      </c>
      <c r="H8" s="61"/>
    </row>
    <row r="9" spans="1:8" ht="12.75">
      <c r="A9" s="37"/>
      <c r="B9" s="7"/>
      <c r="C9" s="8"/>
      <c r="D9" s="8"/>
      <c r="E9" s="8"/>
      <c r="F9" s="8"/>
      <c r="G9" s="62"/>
      <c r="H9" s="59"/>
    </row>
    <row r="10" spans="1:8" ht="12.75">
      <c r="A10" s="37"/>
      <c r="B10" s="6" t="s">
        <v>5</v>
      </c>
      <c r="C10" s="8">
        <v>3581776</v>
      </c>
      <c r="D10" s="8"/>
      <c r="E10" s="8">
        <v>3768185</v>
      </c>
      <c r="F10" s="8"/>
      <c r="G10" s="62">
        <v>2953678</v>
      </c>
      <c r="H10" s="59"/>
    </row>
    <row r="11" spans="1:8" ht="12.75">
      <c r="A11" s="37"/>
      <c r="B11" s="7"/>
      <c r="C11" s="8"/>
      <c r="D11" s="8"/>
      <c r="E11" s="8"/>
      <c r="F11" s="8"/>
      <c r="G11" s="62"/>
      <c r="H11" s="59"/>
    </row>
    <row r="12" spans="1:8" ht="12.75">
      <c r="A12" s="37"/>
      <c r="B12" s="7" t="s">
        <v>6</v>
      </c>
      <c r="C12" s="8">
        <v>1904073</v>
      </c>
      <c r="D12" s="8"/>
      <c r="E12" s="8">
        <v>1943779</v>
      </c>
      <c r="F12" s="8"/>
      <c r="G12" s="62">
        <v>1631069</v>
      </c>
      <c r="H12" s="59"/>
    </row>
    <row r="13" spans="1:8" ht="12.75">
      <c r="A13" s="37"/>
      <c r="B13" s="9" t="s">
        <v>7</v>
      </c>
      <c r="C13" s="10">
        <v>223724</v>
      </c>
      <c r="D13" s="10"/>
      <c r="E13" s="10">
        <v>274747</v>
      </c>
      <c r="F13" s="10"/>
      <c r="G13" s="65">
        <v>307095</v>
      </c>
      <c r="H13" s="61"/>
    </row>
    <row r="14" spans="1:8" ht="12.75">
      <c r="A14" s="39"/>
      <c r="B14" s="7"/>
      <c r="C14" s="8"/>
      <c r="D14" s="8"/>
      <c r="E14" s="8"/>
      <c r="F14" s="8"/>
      <c r="G14" s="62"/>
      <c r="H14" s="59"/>
    </row>
    <row r="15" spans="1:8" ht="12.75">
      <c r="A15" s="38"/>
      <c r="B15" s="12" t="s">
        <v>8</v>
      </c>
      <c r="C15" s="10">
        <v>2127797</v>
      </c>
      <c r="D15" s="10"/>
      <c r="E15" s="10">
        <v>2218526</v>
      </c>
      <c r="F15" s="10"/>
      <c r="G15" s="65">
        <v>1938164</v>
      </c>
      <c r="H15" s="61"/>
    </row>
    <row r="16" spans="1:8" ht="12.75">
      <c r="A16" s="37"/>
      <c r="B16" s="7"/>
      <c r="C16" s="8"/>
      <c r="D16" s="8"/>
      <c r="E16" s="8"/>
      <c r="F16" s="8"/>
      <c r="G16" s="62"/>
      <c r="H16" s="59"/>
    </row>
    <row r="17" spans="1:8" ht="12.75">
      <c r="A17" s="37"/>
      <c r="B17" s="6" t="s">
        <v>9</v>
      </c>
      <c r="C17" s="8">
        <v>1453979</v>
      </c>
      <c r="D17" s="8"/>
      <c r="E17" s="8">
        <v>1549659</v>
      </c>
      <c r="F17" s="8"/>
      <c r="G17" s="62">
        <v>1015514</v>
      </c>
      <c r="H17" s="59"/>
    </row>
    <row r="18" spans="1:8" ht="12.75">
      <c r="A18" s="37"/>
      <c r="B18" s="7" t="s">
        <v>10</v>
      </c>
      <c r="C18" s="8">
        <v>413708</v>
      </c>
      <c r="D18" s="8"/>
      <c r="E18" s="13">
        <v>510503</v>
      </c>
      <c r="F18" s="8"/>
      <c r="G18" s="68">
        <v>538324</v>
      </c>
      <c r="H18" s="59"/>
    </row>
    <row r="19" spans="1:8" ht="12.75">
      <c r="A19" s="37"/>
      <c r="B19" s="7" t="s">
        <v>11</v>
      </c>
      <c r="C19" s="14">
        <v>0</v>
      </c>
      <c r="D19" s="14"/>
      <c r="E19" s="40">
        <v>23148</v>
      </c>
      <c r="F19" s="14"/>
      <c r="G19" s="83">
        <v>0</v>
      </c>
      <c r="H19" s="59"/>
    </row>
    <row r="20" spans="1:8" ht="12.75">
      <c r="A20" s="37"/>
      <c r="B20" s="7" t="s">
        <v>12</v>
      </c>
      <c r="C20" s="8">
        <v>-27141</v>
      </c>
      <c r="D20" s="8"/>
      <c r="E20" s="13">
        <v>-24362</v>
      </c>
      <c r="F20" s="8"/>
      <c r="G20" s="68">
        <v>-22196</v>
      </c>
      <c r="H20" s="59"/>
    </row>
    <row r="21" spans="1:8" ht="12.75">
      <c r="A21" s="37"/>
      <c r="B21" s="41" t="s">
        <v>13</v>
      </c>
      <c r="C21" s="15">
        <v>204799</v>
      </c>
      <c r="D21" s="15"/>
      <c r="E21" s="42">
        <v>225668</v>
      </c>
      <c r="F21" s="15"/>
      <c r="G21" s="84">
        <v>212341</v>
      </c>
      <c r="H21" s="61"/>
    </row>
    <row r="22" spans="1:8" ht="12.75">
      <c r="A22" s="39"/>
      <c r="B22" s="43"/>
      <c r="C22" s="16"/>
      <c r="D22" s="16"/>
      <c r="E22" s="16"/>
      <c r="F22" s="16"/>
      <c r="G22" s="85"/>
      <c r="H22" s="86"/>
    </row>
    <row r="23" spans="1:8" ht="12.75">
      <c r="A23" s="37"/>
      <c r="B23" s="6" t="s">
        <v>14</v>
      </c>
      <c r="C23" s="8">
        <v>862613</v>
      </c>
      <c r="D23" s="8"/>
      <c r="E23" s="8">
        <v>814702</v>
      </c>
      <c r="F23" s="8"/>
      <c r="G23" s="62">
        <v>287045</v>
      </c>
      <c r="H23" s="59"/>
    </row>
    <row r="24" spans="1:8" ht="12.75">
      <c r="A24" s="37"/>
      <c r="B24" s="7" t="s">
        <v>15</v>
      </c>
      <c r="C24" s="8">
        <v>49634</v>
      </c>
      <c r="D24" s="8"/>
      <c r="E24" s="8">
        <v>78165</v>
      </c>
      <c r="F24" s="8"/>
      <c r="G24" s="62">
        <v>72497</v>
      </c>
      <c r="H24" s="59"/>
    </row>
    <row r="25" spans="1:8" ht="12.75">
      <c r="A25" s="38"/>
      <c r="B25" s="9" t="s">
        <v>16</v>
      </c>
      <c r="C25" s="10">
        <v>-50488</v>
      </c>
      <c r="D25" s="10"/>
      <c r="E25" s="10">
        <v>-44714</v>
      </c>
      <c r="F25" s="10"/>
      <c r="G25" s="65">
        <v>-49898</v>
      </c>
      <c r="H25" s="61"/>
    </row>
    <row r="26" spans="1:8" ht="12.75">
      <c r="A26" s="37"/>
      <c r="B26" s="7"/>
      <c r="C26" s="8"/>
      <c r="D26" s="8"/>
      <c r="E26" s="8"/>
      <c r="F26" s="8"/>
      <c r="G26" s="62"/>
      <c r="H26" s="59"/>
    </row>
    <row r="27" spans="1:8" ht="12.75">
      <c r="A27" s="44"/>
      <c r="B27" s="17" t="s">
        <v>17</v>
      </c>
      <c r="C27" s="15">
        <v>861759</v>
      </c>
      <c r="D27" s="15"/>
      <c r="E27" s="15">
        <v>848153</v>
      </c>
      <c r="F27" s="15"/>
      <c r="G27" s="63">
        <v>309644</v>
      </c>
      <c r="H27" s="64"/>
    </row>
    <row r="28" spans="1:8" ht="12.75">
      <c r="A28" s="38"/>
      <c r="B28" s="9" t="s">
        <v>18</v>
      </c>
      <c r="C28" s="10">
        <v>-243211</v>
      </c>
      <c r="D28" s="10"/>
      <c r="E28" s="10">
        <v>-177152</v>
      </c>
      <c r="F28" s="10"/>
      <c r="G28" s="65">
        <v>12726</v>
      </c>
      <c r="H28" s="61"/>
    </row>
    <row r="29" spans="1:8" ht="12.75">
      <c r="A29" s="37"/>
      <c r="B29" s="7"/>
      <c r="C29" s="8"/>
      <c r="D29" s="8"/>
      <c r="E29" s="8"/>
      <c r="F29" s="8"/>
      <c r="G29" s="62"/>
      <c r="H29" s="59"/>
    </row>
    <row r="30" spans="1:8" ht="12.75">
      <c r="A30" s="37"/>
      <c r="B30" s="6" t="s">
        <v>19</v>
      </c>
      <c r="C30" s="8">
        <v>618548</v>
      </c>
      <c r="D30" s="8"/>
      <c r="E30" s="8">
        <v>671001</v>
      </c>
      <c r="F30" s="8"/>
      <c r="G30" s="62">
        <v>322370</v>
      </c>
      <c r="H30" s="59"/>
    </row>
    <row r="31" spans="1:8" ht="12.75">
      <c r="A31" s="37"/>
      <c r="B31" s="7"/>
      <c r="C31" s="4"/>
      <c r="D31" s="4"/>
      <c r="E31" s="4"/>
      <c r="F31" s="4"/>
      <c r="G31" s="59"/>
      <c r="H31" s="59"/>
    </row>
    <row r="32" spans="1:8" ht="12.75">
      <c r="A32" s="37"/>
      <c r="B32" s="7" t="s">
        <v>20</v>
      </c>
      <c r="C32" s="45">
        <v>1.3</v>
      </c>
      <c r="D32" s="45"/>
      <c r="E32" s="45">
        <v>1.45</v>
      </c>
      <c r="F32" s="45"/>
      <c r="G32" s="87">
        <v>0.75</v>
      </c>
      <c r="H32" s="59"/>
    </row>
    <row r="33" spans="1:8" ht="12.75">
      <c r="A33" s="37"/>
      <c r="B33" s="7" t="s">
        <v>21</v>
      </c>
      <c r="C33" s="4">
        <v>1.26</v>
      </c>
      <c r="D33" s="4"/>
      <c r="E33" s="4">
        <v>1.41</v>
      </c>
      <c r="F33" s="4"/>
      <c r="G33" s="58">
        <v>0.74</v>
      </c>
      <c r="H33" s="59"/>
    </row>
    <row r="34" spans="1:8" ht="12.75">
      <c r="A34" s="37"/>
      <c r="B34" s="7" t="s">
        <v>22</v>
      </c>
      <c r="C34" s="4"/>
      <c r="D34" s="4"/>
      <c r="E34" s="4"/>
      <c r="F34" s="4"/>
      <c r="G34" s="58"/>
      <c r="H34" s="59"/>
    </row>
    <row r="35" spans="1:8" ht="12.75">
      <c r="A35" s="37"/>
      <c r="B35" s="7" t="s">
        <v>23</v>
      </c>
      <c r="C35" s="4"/>
      <c r="D35" s="4"/>
      <c r="E35" s="4"/>
      <c r="F35" s="4"/>
      <c r="G35" s="58"/>
      <c r="H35" s="59"/>
    </row>
    <row r="36" spans="1:8" ht="12.75">
      <c r="A36" s="37"/>
      <c r="B36" s="7" t="s">
        <v>24</v>
      </c>
      <c r="C36" s="8">
        <v>474860</v>
      </c>
      <c r="D36" s="8"/>
      <c r="E36" s="8">
        <v>462406</v>
      </c>
      <c r="F36" s="8"/>
      <c r="G36" s="62">
        <v>431620</v>
      </c>
      <c r="H36" s="59"/>
    </row>
    <row r="37" spans="1:8" ht="12.75">
      <c r="A37" s="37"/>
      <c r="B37" s="7" t="s">
        <v>25</v>
      </c>
      <c r="C37" s="8">
        <v>503983</v>
      </c>
      <c r="D37" s="8"/>
      <c r="E37" s="8">
        <v>485643</v>
      </c>
      <c r="F37" s="8"/>
      <c r="G37" s="62">
        <v>434205</v>
      </c>
      <c r="H37" s="59"/>
    </row>
  </sheetData>
  <mergeCells count="1">
    <mergeCell ref="A2:G2"/>
  </mergeCells>
  <printOptions/>
  <pageMargins left="0.75" right="0.75" top="1" bottom="1" header="0.5" footer="0.5"/>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tabColor indexed="30"/>
    <pageSetUpPr fitToPage="1"/>
  </sheetPr>
  <dimension ref="A1:H11"/>
  <sheetViews>
    <sheetView workbookViewId="0" topLeftCell="A1">
      <selection activeCell="B1" sqref="B1"/>
    </sheetView>
  </sheetViews>
  <sheetFormatPr defaultColWidth="9.140625" defaultRowHeight="12.75"/>
  <cols>
    <col min="1" max="1" width="18.28125" style="1" customWidth="1"/>
    <col min="2" max="2" width="33.421875" style="1" customWidth="1"/>
    <col min="3" max="3" width="14.140625" style="1" customWidth="1"/>
    <col min="4" max="4" width="5.140625" style="1" customWidth="1"/>
    <col min="5" max="7" width="9.140625" style="1" customWidth="1"/>
    <col min="8" max="8" width="3.140625" style="1" customWidth="1"/>
    <col min="9" max="16384" width="9.140625" style="1" customWidth="1"/>
  </cols>
  <sheetData>
    <row r="1" ht="33.75" customHeight="1">
      <c r="A1" s="88" t="s">
        <v>154</v>
      </c>
    </row>
    <row r="2" spans="1:7" s="2" customFormat="1" ht="73.5" customHeight="1">
      <c r="A2" s="89" t="s">
        <v>149</v>
      </c>
      <c r="B2" s="90"/>
      <c r="C2" s="90"/>
      <c r="D2" s="90"/>
      <c r="E2" s="90"/>
      <c r="F2" s="90"/>
      <c r="G2" s="90"/>
    </row>
    <row r="3" spans="1:8" s="23" customFormat="1" ht="60" customHeight="1">
      <c r="A3" s="91" t="s">
        <v>148</v>
      </c>
      <c r="B3" s="92"/>
      <c r="C3" s="92"/>
      <c r="D3" s="92"/>
      <c r="E3" s="92"/>
      <c r="F3" s="92"/>
      <c r="G3" s="92"/>
      <c r="H3" s="22"/>
    </row>
    <row r="4" spans="1:8" ht="12.75">
      <c r="A4" s="20"/>
      <c r="B4" s="46" t="s">
        <v>0</v>
      </c>
      <c r="C4" s="19">
        <v>2006</v>
      </c>
      <c r="D4" s="47"/>
      <c r="E4" s="19">
        <v>2007</v>
      </c>
      <c r="F4" s="47"/>
      <c r="G4" s="76">
        <v>2008</v>
      </c>
      <c r="H4" s="77"/>
    </row>
    <row r="5" spans="1:8" ht="12.75">
      <c r="A5" s="21"/>
      <c r="B5" s="48" t="s">
        <v>29</v>
      </c>
      <c r="C5" s="48" t="s">
        <v>2</v>
      </c>
      <c r="D5" s="48"/>
      <c r="E5" s="48" t="s">
        <v>2</v>
      </c>
      <c r="F5" s="48"/>
      <c r="G5" s="78" t="s">
        <v>2</v>
      </c>
      <c r="H5" s="79"/>
    </row>
    <row r="6" spans="1:8" ht="12.75">
      <c r="A6" s="49"/>
      <c r="B6" s="50"/>
      <c r="C6" s="20"/>
      <c r="D6" s="20"/>
      <c r="E6" s="20"/>
      <c r="F6" s="20"/>
      <c r="G6" s="77"/>
      <c r="H6" s="77"/>
    </row>
    <row r="7" spans="1:8" ht="12.75">
      <c r="A7" s="20"/>
      <c r="B7" s="51" t="s">
        <v>19</v>
      </c>
      <c r="C7" s="52">
        <v>618548</v>
      </c>
      <c r="D7" s="52"/>
      <c r="E7" s="52">
        <v>671001</v>
      </c>
      <c r="F7" s="52"/>
      <c r="G7" s="80">
        <v>322370</v>
      </c>
      <c r="H7" s="77"/>
    </row>
    <row r="8" spans="1:8" ht="12.75">
      <c r="A8" s="20"/>
      <c r="B8" s="51" t="s">
        <v>26</v>
      </c>
      <c r="C8" s="52">
        <v>-20104</v>
      </c>
      <c r="D8" s="52"/>
      <c r="E8" s="52">
        <v>-23294</v>
      </c>
      <c r="F8" s="52"/>
      <c r="G8" s="80">
        <v>-12734</v>
      </c>
      <c r="H8" s="77"/>
    </row>
    <row r="9" spans="1:8" ht="12.75">
      <c r="A9" s="21"/>
      <c r="B9" s="48" t="s">
        <v>27</v>
      </c>
      <c r="C9" s="53">
        <v>11240</v>
      </c>
      <c r="D9" s="53"/>
      <c r="E9" s="54">
        <v>-3450</v>
      </c>
      <c r="F9" s="54"/>
      <c r="G9" s="81">
        <v>-43579</v>
      </c>
      <c r="H9" s="79"/>
    </row>
    <row r="10" spans="1:8" ht="12.75">
      <c r="A10" s="49"/>
      <c r="B10" s="50"/>
      <c r="C10" s="55"/>
      <c r="D10" s="55"/>
      <c r="E10" s="55"/>
      <c r="F10" s="55"/>
      <c r="G10" s="82"/>
      <c r="H10" s="77"/>
    </row>
    <row r="11" spans="1:8" ht="12.75">
      <c r="A11" s="20"/>
      <c r="B11" s="46" t="s">
        <v>28</v>
      </c>
      <c r="C11" s="52">
        <v>609684</v>
      </c>
      <c r="D11" s="52"/>
      <c r="E11" s="52">
        <v>644257</v>
      </c>
      <c r="F11" s="52"/>
      <c r="G11" s="80">
        <v>266057</v>
      </c>
      <c r="H11" s="77"/>
    </row>
  </sheetData>
  <mergeCells count="2">
    <mergeCell ref="A3:G3"/>
    <mergeCell ref="A2:G2"/>
  </mergeCells>
  <printOptions/>
  <pageMargins left="0.75" right="0.75" top="1" bottom="1" header="0.5" footer="0.5"/>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30"/>
    <pageSetUpPr fitToPage="1"/>
  </sheetPr>
  <dimension ref="A1:G67"/>
  <sheetViews>
    <sheetView workbookViewId="0" topLeftCell="A1">
      <selection activeCell="B1" sqref="B1"/>
    </sheetView>
  </sheetViews>
  <sheetFormatPr defaultColWidth="9.140625" defaultRowHeight="12.75"/>
  <cols>
    <col min="1" max="1" width="14.140625" style="1" customWidth="1"/>
    <col min="2" max="2" width="41.140625" style="1" customWidth="1"/>
    <col min="3" max="3" width="16.140625" style="1" customWidth="1"/>
    <col min="4" max="4" width="3.00390625" style="1" customWidth="1"/>
    <col min="5" max="5" width="9.140625" style="1" customWidth="1"/>
    <col min="6" max="6" width="4.140625" style="1" customWidth="1"/>
    <col min="7" max="16384" width="9.140625" style="1" customWidth="1"/>
  </cols>
  <sheetData>
    <row r="1" ht="37.5" customHeight="1">
      <c r="A1" s="88" t="s">
        <v>154</v>
      </c>
    </row>
    <row r="2" spans="1:7" s="2" customFormat="1" ht="77.25" customHeight="1">
      <c r="A2" s="89" t="s">
        <v>151</v>
      </c>
      <c r="B2" s="95"/>
      <c r="C2" s="95"/>
      <c r="D2" s="95"/>
      <c r="E2" s="95"/>
      <c r="F2" s="95"/>
      <c r="G2" s="95"/>
    </row>
    <row r="3" spans="1:7" s="24" customFormat="1" ht="30" customHeight="1">
      <c r="A3" s="93" t="s">
        <v>133</v>
      </c>
      <c r="B3" s="94"/>
      <c r="C3" s="94"/>
      <c r="D3" s="94"/>
      <c r="E3" s="94"/>
      <c r="F3" s="94"/>
      <c r="G3" s="94"/>
    </row>
    <row r="4" spans="1:7" s="3" customFormat="1" ht="11.25">
      <c r="A4" s="56"/>
      <c r="B4" s="25"/>
      <c r="C4" s="25"/>
      <c r="D4" s="25"/>
      <c r="E4" s="73"/>
      <c r="F4" s="73"/>
      <c r="G4" s="26"/>
    </row>
    <row r="5" spans="1:6" s="3" customFormat="1" ht="11.25">
      <c r="A5" s="5"/>
      <c r="B5" s="6" t="s">
        <v>30</v>
      </c>
      <c r="C5" s="5">
        <v>2007</v>
      </c>
      <c r="D5" s="36"/>
      <c r="E5" s="58">
        <v>2008</v>
      </c>
      <c r="F5" s="59"/>
    </row>
    <row r="6" spans="1:6" s="3" customFormat="1" ht="11.25">
      <c r="A6" s="11"/>
      <c r="B6" s="9" t="s">
        <v>31</v>
      </c>
      <c r="C6" s="9" t="s">
        <v>2</v>
      </c>
      <c r="D6" s="9"/>
      <c r="E6" s="60" t="s">
        <v>2</v>
      </c>
      <c r="F6" s="61"/>
    </row>
    <row r="7" spans="1:6" s="3" customFormat="1" ht="11.25">
      <c r="A7" s="37"/>
      <c r="B7" s="6"/>
      <c r="C7" s="4"/>
      <c r="D7" s="4"/>
      <c r="E7" s="59"/>
      <c r="F7" s="59"/>
    </row>
    <row r="8" spans="1:6" s="3" customFormat="1" ht="11.25">
      <c r="A8" s="4"/>
      <c r="B8" s="6" t="s">
        <v>32</v>
      </c>
      <c r="C8" s="4"/>
      <c r="D8" s="4"/>
      <c r="E8" s="59"/>
      <c r="F8" s="59"/>
    </row>
    <row r="9" spans="1:6" s="3" customFormat="1" ht="11.25">
      <c r="A9" s="37"/>
      <c r="B9" s="7" t="s">
        <v>33</v>
      </c>
      <c r="C9" s="8">
        <v>1271636</v>
      </c>
      <c r="D9" s="8"/>
      <c r="E9" s="62">
        <v>1109184</v>
      </c>
      <c r="F9" s="59"/>
    </row>
    <row r="10" spans="1:6" s="3" customFormat="1" ht="11.25">
      <c r="A10" s="37"/>
      <c r="B10" s="7" t="s">
        <v>34</v>
      </c>
      <c r="C10" s="8">
        <v>637975</v>
      </c>
      <c r="D10" s="8"/>
      <c r="E10" s="62">
        <v>463273</v>
      </c>
      <c r="F10" s="59"/>
    </row>
    <row r="11" spans="1:6" s="3" customFormat="1" ht="11.25">
      <c r="A11" s="37"/>
      <c r="B11" s="7" t="s">
        <v>35</v>
      </c>
      <c r="C11" s="14">
        <v>0</v>
      </c>
      <c r="D11" s="14"/>
      <c r="E11" s="62">
        <v>6225</v>
      </c>
      <c r="F11" s="59"/>
    </row>
    <row r="12" spans="1:6" s="3" customFormat="1" ht="11.25">
      <c r="A12" s="37"/>
      <c r="B12" s="7" t="s">
        <v>36</v>
      </c>
      <c r="C12" s="14">
        <v>0</v>
      </c>
      <c r="D12" s="14"/>
      <c r="E12" s="62">
        <v>87560</v>
      </c>
      <c r="F12" s="59"/>
    </row>
    <row r="13" spans="1:6" s="3" customFormat="1" ht="11.25">
      <c r="A13" s="37"/>
      <c r="B13" s="7" t="s">
        <v>37</v>
      </c>
      <c r="C13" s="8">
        <v>1102210</v>
      </c>
      <c r="D13" s="8"/>
      <c r="E13" s="62">
        <v>999150</v>
      </c>
      <c r="F13" s="59"/>
    </row>
    <row r="14" spans="1:6" s="3" customFormat="1" ht="11.25">
      <c r="A14" s="37"/>
      <c r="B14" s="7" t="s">
        <v>38</v>
      </c>
      <c r="C14" s="8">
        <v>78395</v>
      </c>
      <c r="D14" s="8"/>
      <c r="E14" s="62">
        <v>71780</v>
      </c>
      <c r="F14" s="59"/>
    </row>
    <row r="15" spans="1:6" s="3" customFormat="1" ht="11.25">
      <c r="A15" s="38"/>
      <c r="B15" s="9" t="s">
        <v>39</v>
      </c>
      <c r="C15" s="10">
        <v>234529</v>
      </c>
      <c r="D15" s="10"/>
      <c r="E15" s="65">
        <v>236077</v>
      </c>
      <c r="F15" s="61"/>
    </row>
    <row r="16" spans="1:6" s="3" customFormat="1" ht="11.25">
      <c r="A16" s="37"/>
      <c r="B16" s="6"/>
      <c r="C16" s="8"/>
      <c r="D16" s="8"/>
      <c r="E16" s="62"/>
      <c r="F16" s="59"/>
    </row>
    <row r="17" spans="1:6" s="3" customFormat="1" ht="11.25">
      <c r="A17" s="37"/>
      <c r="B17" s="6" t="s">
        <v>40</v>
      </c>
      <c r="C17" s="8">
        <f>SUM(C9:C15)</f>
        <v>3324745</v>
      </c>
      <c r="D17" s="8"/>
      <c r="E17" s="62">
        <f>SUM(E9:E15)</f>
        <v>2973249</v>
      </c>
      <c r="F17" s="59"/>
    </row>
    <row r="18" spans="1:6" s="3" customFormat="1" ht="11.25">
      <c r="A18" s="37"/>
      <c r="B18" s="6"/>
      <c r="C18" s="8"/>
      <c r="D18" s="8"/>
      <c r="E18" s="62"/>
      <c r="F18" s="59"/>
    </row>
    <row r="19" spans="1:6" s="3" customFormat="1" ht="11.25">
      <c r="A19" s="37"/>
      <c r="B19" s="7" t="s">
        <v>35</v>
      </c>
      <c r="C19" s="8">
        <v>0</v>
      </c>
      <c r="D19" s="8"/>
      <c r="E19" s="62">
        <v>31030</v>
      </c>
      <c r="F19" s="59"/>
    </row>
    <row r="20" spans="1:6" s="3" customFormat="1" ht="11.25">
      <c r="A20" s="37"/>
      <c r="B20" s="7" t="s">
        <v>38</v>
      </c>
      <c r="C20" s="8">
        <v>141032</v>
      </c>
      <c r="D20" s="8"/>
      <c r="E20" s="62">
        <v>148133</v>
      </c>
      <c r="F20" s="59"/>
    </row>
    <row r="21" spans="1:6" s="3" customFormat="1" ht="11.25">
      <c r="A21" s="37"/>
      <c r="B21" s="7" t="s">
        <v>39</v>
      </c>
      <c r="C21" s="8">
        <v>59991</v>
      </c>
      <c r="D21" s="8"/>
      <c r="E21" s="62">
        <v>88197</v>
      </c>
      <c r="F21" s="59"/>
    </row>
    <row r="22" spans="1:6" s="3" customFormat="1" ht="11.25">
      <c r="A22" s="37"/>
      <c r="B22" s="7" t="s">
        <v>41</v>
      </c>
      <c r="C22" s="8">
        <v>128271</v>
      </c>
      <c r="D22" s="8"/>
      <c r="E22" s="62">
        <v>131453</v>
      </c>
      <c r="F22" s="59"/>
    </row>
    <row r="23" spans="1:6" s="3" customFormat="1" ht="11.25">
      <c r="A23" s="37"/>
      <c r="B23" s="7" t="s">
        <v>42</v>
      </c>
      <c r="C23" s="8">
        <v>38195</v>
      </c>
      <c r="D23" s="8"/>
      <c r="E23" s="62">
        <v>26692</v>
      </c>
      <c r="F23" s="59"/>
    </row>
    <row r="24" spans="1:6" s="3" customFormat="1" ht="11.25">
      <c r="A24" s="38"/>
      <c r="B24" s="9" t="s">
        <v>43</v>
      </c>
      <c r="C24" s="10">
        <v>380894</v>
      </c>
      <c r="D24" s="10"/>
      <c r="E24" s="65">
        <v>540640</v>
      </c>
      <c r="F24" s="61"/>
    </row>
    <row r="25" spans="1:6" s="3" customFormat="1" ht="11.25">
      <c r="A25" s="37"/>
      <c r="B25" s="6"/>
      <c r="C25" s="8"/>
      <c r="D25" s="8"/>
      <c r="E25" s="62"/>
      <c r="F25" s="59"/>
    </row>
    <row r="26" spans="1:6" s="3" customFormat="1" ht="11.25">
      <c r="A26" s="37"/>
      <c r="B26" s="6" t="s">
        <v>44</v>
      </c>
      <c r="C26" s="8">
        <f>SUM(C19:C24)</f>
        <v>748383</v>
      </c>
      <c r="D26" s="8"/>
      <c r="E26" s="62">
        <f>SUM(E19:E24)</f>
        <v>966145</v>
      </c>
      <c r="F26" s="59"/>
    </row>
    <row r="27" spans="1:6" s="3" customFormat="1" ht="11.25">
      <c r="A27" s="37"/>
      <c r="B27" s="6"/>
      <c r="C27" s="8"/>
      <c r="D27" s="8"/>
      <c r="E27" s="62"/>
      <c r="F27" s="59"/>
    </row>
    <row r="28" spans="1:6" s="3" customFormat="1" ht="11.25">
      <c r="A28" s="37"/>
      <c r="B28" s="6"/>
      <c r="C28" s="8"/>
      <c r="D28" s="8"/>
      <c r="E28" s="62"/>
      <c r="F28" s="59"/>
    </row>
    <row r="29" spans="1:6" s="3" customFormat="1" ht="11.25">
      <c r="A29" s="37"/>
      <c r="B29" s="6" t="s">
        <v>45</v>
      </c>
      <c r="C29" s="8">
        <f>SUM(C19:C24)+C17</f>
        <v>4073128</v>
      </c>
      <c r="D29" s="8"/>
      <c r="E29" s="62">
        <f>SUM(E17:E24)</f>
        <v>3939394</v>
      </c>
      <c r="F29" s="59"/>
    </row>
    <row r="30" spans="1:6" s="3" customFormat="1" ht="11.25">
      <c r="A30" s="37"/>
      <c r="B30" s="6"/>
      <c r="C30" s="8"/>
      <c r="D30" s="8"/>
      <c r="E30" s="62"/>
      <c r="F30" s="59"/>
    </row>
    <row r="31" spans="1:6" s="3" customFormat="1" ht="11.25">
      <c r="A31" s="37"/>
      <c r="B31" s="6" t="s">
        <v>46</v>
      </c>
      <c r="C31" s="8"/>
      <c r="D31" s="8"/>
      <c r="E31" s="62"/>
      <c r="F31" s="59"/>
    </row>
    <row r="32" spans="1:6" s="3" customFormat="1" ht="11.25">
      <c r="A32" s="37"/>
      <c r="B32" s="7" t="s">
        <v>47</v>
      </c>
      <c r="C32" s="8">
        <v>282953</v>
      </c>
      <c r="D32" s="8"/>
      <c r="E32" s="62">
        <v>193690</v>
      </c>
      <c r="F32" s="59"/>
    </row>
    <row r="33" spans="1:6" s="3" customFormat="1" ht="11.25">
      <c r="A33" s="37"/>
      <c r="B33" s="7" t="s">
        <v>48</v>
      </c>
      <c r="C33" s="8">
        <v>939122</v>
      </c>
      <c r="D33" s="8"/>
      <c r="E33" s="62">
        <f>832847-43059</f>
        <v>789788</v>
      </c>
      <c r="F33" s="59"/>
    </row>
    <row r="34" spans="1:6" s="3" customFormat="1" ht="11.25">
      <c r="A34" s="44"/>
      <c r="B34" s="41" t="s">
        <v>49</v>
      </c>
      <c r="C34" s="15">
        <v>104632</v>
      </c>
      <c r="D34" s="15"/>
      <c r="E34" s="63">
        <f>20187-148</f>
        <v>20039</v>
      </c>
      <c r="F34" s="64"/>
    </row>
    <row r="35" spans="1:6" s="3" customFormat="1" ht="11.25">
      <c r="A35" s="44"/>
      <c r="B35" s="7" t="s">
        <v>50</v>
      </c>
      <c r="C35" s="15">
        <v>0</v>
      </c>
      <c r="D35" s="7"/>
      <c r="E35" s="63">
        <v>4678</v>
      </c>
      <c r="F35" s="59"/>
    </row>
    <row r="36" spans="1:6" s="3" customFormat="1" ht="11.25">
      <c r="A36" s="38"/>
      <c r="B36" s="9" t="s">
        <v>51</v>
      </c>
      <c r="C36" s="10">
        <v>50</v>
      </c>
      <c r="D36" s="10"/>
      <c r="E36" s="65">
        <v>148</v>
      </c>
      <c r="F36" s="61"/>
    </row>
    <row r="37" spans="1:6" s="3" customFormat="1" ht="11.25">
      <c r="A37" s="37"/>
      <c r="B37" s="6"/>
      <c r="C37" s="8"/>
      <c r="D37" s="8"/>
      <c r="E37" s="62"/>
      <c r="F37" s="59"/>
    </row>
    <row r="38" spans="1:6" s="3" customFormat="1" ht="11.25">
      <c r="A38" s="37"/>
      <c r="B38" s="6" t="s">
        <v>52</v>
      </c>
      <c r="C38" s="8">
        <f>SUM(C32:C36)</f>
        <v>1326757</v>
      </c>
      <c r="D38" s="8"/>
      <c r="E38" s="62">
        <f>SUM(E32:E36)</f>
        <v>1008343</v>
      </c>
      <c r="F38" s="59"/>
    </row>
    <row r="39" spans="1:6" s="3" customFormat="1" ht="11.25">
      <c r="A39" s="37"/>
      <c r="B39" s="6"/>
      <c r="C39" s="8"/>
      <c r="D39" s="8"/>
      <c r="E39" s="62"/>
      <c r="F39" s="59"/>
    </row>
    <row r="40" spans="1:6" s="3" customFormat="1" ht="11.25">
      <c r="A40" s="44"/>
      <c r="B40" s="41" t="s">
        <v>53</v>
      </c>
      <c r="C40" s="15">
        <v>602016</v>
      </c>
      <c r="D40" s="15"/>
      <c r="E40" s="63">
        <f>647091-41</f>
        <v>647050</v>
      </c>
      <c r="F40" s="64"/>
    </row>
    <row r="41" spans="1:6" s="3" customFormat="1" ht="11.25">
      <c r="A41" s="37"/>
      <c r="B41" s="7" t="s">
        <v>54</v>
      </c>
      <c r="C41" s="8">
        <f>245415</f>
        <v>245415</v>
      </c>
      <c r="D41" s="8"/>
      <c r="E41" s="62">
        <v>209699</v>
      </c>
      <c r="F41" s="59"/>
    </row>
    <row r="42" spans="1:6" s="3" customFormat="1" ht="11.25">
      <c r="A42" s="44"/>
      <c r="B42" s="7" t="s">
        <v>50</v>
      </c>
      <c r="C42" s="8">
        <v>0</v>
      </c>
      <c r="D42" s="8"/>
      <c r="E42" s="62">
        <v>15495</v>
      </c>
      <c r="F42" s="59"/>
    </row>
    <row r="43" spans="1:6" s="3" customFormat="1" ht="11.25">
      <c r="A43" s="38"/>
      <c r="B43" s="9" t="s">
        <v>48</v>
      </c>
      <c r="C43" s="57">
        <v>7936</v>
      </c>
      <c r="D43" s="9"/>
      <c r="E43" s="74">
        <f>26938+41+43059</f>
        <v>70038</v>
      </c>
      <c r="F43" s="64"/>
    </row>
    <row r="44" spans="1:6" s="3" customFormat="1" ht="11.25">
      <c r="A44" s="37"/>
      <c r="B44" s="6"/>
      <c r="C44" s="8"/>
      <c r="D44" s="8"/>
      <c r="E44" s="62"/>
      <c r="F44" s="59"/>
    </row>
    <row r="45" spans="1:6" s="3" customFormat="1" ht="11.25">
      <c r="A45" s="37"/>
      <c r="B45" s="6" t="s">
        <v>52</v>
      </c>
      <c r="C45" s="8">
        <f>SUM(C39:C43)</f>
        <v>855367</v>
      </c>
      <c r="D45" s="8"/>
      <c r="E45" s="62">
        <f>SUM(E39:E43)</f>
        <v>942282</v>
      </c>
      <c r="F45" s="59"/>
    </row>
    <row r="46" spans="1:6" s="3" customFormat="1" ht="11.25">
      <c r="A46" s="37"/>
      <c r="B46" s="6"/>
      <c r="C46" s="8"/>
      <c r="D46" s="8"/>
      <c r="E46" s="62"/>
      <c r="F46" s="59"/>
    </row>
    <row r="47" spans="1:6" s="3" customFormat="1" ht="11.25">
      <c r="A47" s="37"/>
      <c r="B47" s="6" t="s">
        <v>55</v>
      </c>
      <c r="C47" s="8">
        <f>C45+C38</f>
        <v>2182124</v>
      </c>
      <c r="D47" s="8"/>
      <c r="E47" s="62">
        <f>E45+E38</f>
        <v>1950625</v>
      </c>
      <c r="F47" s="59"/>
    </row>
    <row r="48" spans="1:6" s="3" customFormat="1" ht="11.25">
      <c r="A48" s="37"/>
      <c r="B48" s="6"/>
      <c r="C48" s="8"/>
      <c r="D48" s="8"/>
      <c r="E48" s="62"/>
      <c r="F48" s="59"/>
    </row>
    <row r="49" spans="1:6" s="3" customFormat="1" ht="11.25">
      <c r="A49" s="37"/>
      <c r="B49" s="7" t="s">
        <v>56</v>
      </c>
      <c r="C49" s="8">
        <v>0</v>
      </c>
      <c r="D49" s="8"/>
      <c r="E49" s="62">
        <v>0</v>
      </c>
      <c r="F49" s="59"/>
    </row>
    <row r="50" spans="1:6" s="3" customFormat="1" ht="11.25">
      <c r="A50" s="37"/>
      <c r="B50" s="7"/>
      <c r="C50" s="8"/>
      <c r="D50" s="8"/>
      <c r="E50" s="62"/>
      <c r="F50" s="59"/>
    </row>
    <row r="51" spans="1:6" s="3" customFormat="1" ht="11.25">
      <c r="A51" s="37"/>
      <c r="B51" s="7" t="s">
        <v>57</v>
      </c>
      <c r="C51" s="8"/>
      <c r="D51" s="8"/>
      <c r="E51" s="62"/>
      <c r="F51" s="59"/>
    </row>
    <row r="52" spans="1:6" s="3" customFormat="1" ht="11.25">
      <c r="A52" s="37"/>
      <c r="B52" s="7" t="s">
        <v>58</v>
      </c>
      <c r="C52" s="8"/>
      <c r="D52" s="8"/>
      <c r="E52" s="62"/>
      <c r="F52" s="59"/>
    </row>
    <row r="53" spans="1:6" s="3" customFormat="1" ht="11.25">
      <c r="A53" s="37"/>
      <c r="B53" s="7" t="s">
        <v>59</v>
      </c>
      <c r="C53" s="14"/>
      <c r="D53" s="14"/>
      <c r="E53" s="75"/>
      <c r="F53" s="59"/>
    </row>
    <row r="54" spans="1:6" s="3" customFormat="1" ht="11.25">
      <c r="A54" s="37"/>
      <c r="B54" s="7" t="s">
        <v>60</v>
      </c>
      <c r="C54" s="8">
        <v>0</v>
      </c>
      <c r="D54" s="8"/>
      <c r="E54" s="62">
        <v>0</v>
      </c>
      <c r="F54" s="59"/>
    </row>
    <row r="55" spans="1:6" s="3" customFormat="1" ht="11.25">
      <c r="A55" s="37"/>
      <c r="B55" s="7"/>
      <c r="C55" s="8"/>
      <c r="D55" s="8"/>
      <c r="E55" s="62"/>
      <c r="F55" s="59"/>
    </row>
    <row r="56" spans="1:6" s="3" customFormat="1" ht="11.25">
      <c r="A56" s="37"/>
      <c r="B56" s="7" t="s">
        <v>61</v>
      </c>
      <c r="C56" s="8"/>
      <c r="D56" s="8"/>
      <c r="E56" s="62"/>
      <c r="F56" s="59"/>
    </row>
    <row r="57" spans="1:6" s="3" customFormat="1" ht="11.25">
      <c r="A57" s="37"/>
      <c r="B57" s="7" t="s">
        <v>62</v>
      </c>
      <c r="C57" s="8"/>
      <c r="D57" s="8"/>
      <c r="E57" s="62"/>
      <c r="F57" s="59"/>
    </row>
    <row r="58" spans="1:6" s="3" customFormat="1" ht="11.25">
      <c r="A58" s="37"/>
      <c r="B58" s="7" t="s">
        <v>63</v>
      </c>
      <c r="C58" s="8"/>
      <c r="D58" s="8"/>
      <c r="E58" s="62"/>
      <c r="F58" s="59"/>
    </row>
    <row r="59" spans="1:6" s="3" customFormat="1" ht="11.25">
      <c r="A59" s="37"/>
      <c r="B59" s="7" t="s">
        <v>64</v>
      </c>
      <c r="C59" s="8"/>
      <c r="D59" s="8"/>
      <c r="E59" s="62"/>
      <c r="F59" s="59"/>
    </row>
    <row r="60" spans="1:6" s="3" customFormat="1" ht="11.25">
      <c r="A60" s="37"/>
      <c r="B60" s="7" t="s">
        <v>65</v>
      </c>
      <c r="C60" s="8">
        <v>39206</v>
      </c>
      <c r="D60" s="8"/>
      <c r="E60" s="62">
        <v>38887</v>
      </c>
      <c r="F60" s="59"/>
    </row>
    <row r="61" spans="1:6" s="3" customFormat="1" ht="11.25">
      <c r="A61" s="37"/>
      <c r="B61" s="7" t="s">
        <v>66</v>
      </c>
      <c r="C61" s="8">
        <v>463846</v>
      </c>
      <c r="D61" s="8"/>
      <c r="E61" s="62">
        <v>474765</v>
      </c>
      <c r="F61" s="59"/>
    </row>
    <row r="62" spans="1:6" s="3" customFormat="1" ht="11.25">
      <c r="A62" s="37"/>
      <c r="B62" s="7" t="s">
        <v>67</v>
      </c>
      <c r="C62" s="8">
        <v>-198893</v>
      </c>
      <c r="D62" s="8"/>
      <c r="E62" s="62">
        <v>-253436</v>
      </c>
      <c r="F62" s="59"/>
    </row>
    <row r="63" spans="1:6" s="3" customFormat="1" ht="11.25">
      <c r="A63" s="37"/>
      <c r="B63" s="7" t="s">
        <v>68</v>
      </c>
      <c r="C63" s="8">
        <v>1500908</v>
      </c>
      <c r="D63" s="8"/>
      <c r="E63" s="62">
        <v>1698929</v>
      </c>
      <c r="F63" s="59"/>
    </row>
    <row r="64" spans="1:6" s="3" customFormat="1" ht="11.25">
      <c r="A64" s="38"/>
      <c r="B64" s="9" t="s">
        <v>69</v>
      </c>
      <c r="C64" s="10">
        <v>85937</v>
      </c>
      <c r="D64" s="10"/>
      <c r="E64" s="65">
        <v>29624</v>
      </c>
      <c r="F64" s="61"/>
    </row>
    <row r="65" spans="1:6" s="3" customFormat="1" ht="11.25">
      <c r="A65" s="37"/>
      <c r="B65" s="6"/>
      <c r="C65" s="8"/>
      <c r="D65" s="8"/>
      <c r="E65" s="62"/>
      <c r="F65" s="59"/>
    </row>
    <row r="66" spans="1:6" s="3" customFormat="1" ht="11.25">
      <c r="A66" s="37"/>
      <c r="B66" s="6" t="s">
        <v>70</v>
      </c>
      <c r="C66" s="8">
        <f>SUM(C51:C64)</f>
        <v>1891004</v>
      </c>
      <c r="D66" s="8"/>
      <c r="E66" s="62">
        <f>SUM(E60:E64)</f>
        <v>1988769</v>
      </c>
      <c r="F66" s="59"/>
    </row>
    <row r="67" spans="1:6" s="3" customFormat="1" ht="11.25">
      <c r="A67" s="37"/>
      <c r="B67" s="6" t="s">
        <v>71</v>
      </c>
      <c r="C67" s="8">
        <f>C47+C66</f>
        <v>4073128</v>
      </c>
      <c r="D67" s="8"/>
      <c r="E67" s="62">
        <f>E47+E66</f>
        <v>3939394</v>
      </c>
      <c r="F67" s="59"/>
    </row>
  </sheetData>
  <mergeCells count="2">
    <mergeCell ref="A3:G3"/>
    <mergeCell ref="A2:G2"/>
  </mergeCells>
  <printOptions/>
  <pageMargins left="0.75" right="0.75" top="1" bottom="1" header="0.5" footer="0.5"/>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indexed="30"/>
    <pageSetUpPr fitToPage="1"/>
  </sheetPr>
  <dimension ref="A1:H74"/>
  <sheetViews>
    <sheetView workbookViewId="0" topLeftCell="A1">
      <selection activeCell="B1" sqref="B1"/>
    </sheetView>
  </sheetViews>
  <sheetFormatPr defaultColWidth="9.140625" defaultRowHeight="12.75"/>
  <cols>
    <col min="1" max="1" width="43.140625" style="1" bestFit="1" customWidth="1"/>
    <col min="2" max="2" width="13.421875" style="1" customWidth="1"/>
    <col min="3" max="3" width="11.421875" style="1" customWidth="1"/>
    <col min="4" max="4" width="12.7109375" style="1" customWidth="1"/>
    <col min="5" max="5" width="13.421875" style="1" customWidth="1"/>
    <col min="6" max="6" width="12.28125" style="1" customWidth="1"/>
    <col min="7" max="7" width="17.421875" style="1" customWidth="1"/>
    <col min="8" max="8" width="17.8515625" style="1" customWidth="1"/>
    <col min="9" max="16384" width="9.140625" style="1" customWidth="1"/>
  </cols>
  <sheetData>
    <row r="1" ht="36.75" customHeight="1">
      <c r="A1" s="88" t="s">
        <v>154</v>
      </c>
    </row>
    <row r="2" spans="1:7" s="35" customFormat="1" ht="60.75" customHeight="1">
      <c r="A2" s="89" t="s">
        <v>152</v>
      </c>
      <c r="B2" s="95"/>
      <c r="C2" s="95"/>
      <c r="D2" s="95"/>
      <c r="E2" s="95"/>
      <c r="F2" s="95"/>
      <c r="G2" s="95"/>
    </row>
    <row r="3" spans="1:8" s="34" customFormat="1" ht="23.25" customHeight="1">
      <c r="A3" s="93" t="s">
        <v>135</v>
      </c>
      <c r="B3" s="94"/>
      <c r="C3" s="94"/>
      <c r="D3" s="94"/>
      <c r="E3" s="94"/>
      <c r="F3" s="94"/>
      <c r="G3" s="94"/>
      <c r="H3" s="28"/>
    </row>
    <row r="4" spans="1:8" ht="21" customHeight="1">
      <c r="A4" s="4"/>
      <c r="B4" s="96" t="s">
        <v>144</v>
      </c>
      <c r="C4" s="96"/>
      <c r="D4" s="6" t="s">
        <v>72</v>
      </c>
      <c r="E4" s="6" t="s">
        <v>73</v>
      </c>
      <c r="F4" s="6" t="s">
        <v>74</v>
      </c>
      <c r="G4" s="6" t="s">
        <v>75</v>
      </c>
      <c r="H4" s="66" t="s">
        <v>76</v>
      </c>
    </row>
    <row r="5" spans="1:8" ht="12.75">
      <c r="A5" s="4"/>
      <c r="B5" s="96" t="s">
        <v>145</v>
      </c>
      <c r="C5" s="96"/>
      <c r="D5" s="6" t="s">
        <v>77</v>
      </c>
      <c r="E5" s="6" t="s">
        <v>140</v>
      </c>
      <c r="F5" s="6" t="s">
        <v>78</v>
      </c>
      <c r="G5" s="6" t="s">
        <v>146</v>
      </c>
      <c r="H5" s="67"/>
    </row>
    <row r="6" spans="1:8" ht="12.75">
      <c r="A6" s="4"/>
      <c r="B6" s="6" t="s">
        <v>139</v>
      </c>
      <c r="C6" s="6" t="s">
        <v>79</v>
      </c>
      <c r="D6" s="4"/>
      <c r="E6" s="7"/>
      <c r="F6" s="6" t="s">
        <v>80</v>
      </c>
      <c r="G6" s="6" t="s">
        <v>147</v>
      </c>
      <c r="H6" s="67"/>
    </row>
    <row r="7" spans="1:8" ht="12.75">
      <c r="A7" s="4"/>
      <c r="B7" s="4"/>
      <c r="C7" s="4"/>
      <c r="D7" s="6"/>
      <c r="E7" s="7"/>
      <c r="F7" s="7"/>
      <c r="G7" s="6" t="s">
        <v>141</v>
      </c>
      <c r="H7" s="67"/>
    </row>
    <row r="8" spans="1:8" ht="12.75">
      <c r="A8" s="9" t="s">
        <v>81</v>
      </c>
      <c r="B8" s="11"/>
      <c r="C8" s="9" t="s">
        <v>2</v>
      </c>
      <c r="D8" s="9" t="s">
        <v>2</v>
      </c>
      <c r="E8" s="9" t="s">
        <v>2</v>
      </c>
      <c r="F8" s="9" t="s">
        <v>2</v>
      </c>
      <c r="G8" s="9" t="s">
        <v>2</v>
      </c>
      <c r="H8" s="60" t="s">
        <v>2</v>
      </c>
    </row>
    <row r="9" spans="1:8" ht="12.75">
      <c r="A9" s="5"/>
      <c r="B9" s="4"/>
      <c r="C9" s="4"/>
      <c r="D9" s="4"/>
      <c r="E9" s="4"/>
      <c r="F9" s="4"/>
      <c r="G9" s="4"/>
      <c r="H9" s="59"/>
    </row>
    <row r="10" spans="1:8" ht="12.75">
      <c r="A10" s="6" t="s">
        <v>82</v>
      </c>
      <c r="B10" s="13">
        <v>484670</v>
      </c>
      <c r="C10" s="13">
        <v>9694</v>
      </c>
      <c r="D10" s="13">
        <v>917564</v>
      </c>
      <c r="E10" s="13">
        <f>663034-2311</f>
        <v>660723</v>
      </c>
      <c r="F10" s="14">
        <v>0</v>
      </c>
      <c r="G10" s="13">
        <v>121545</v>
      </c>
      <c r="H10" s="68">
        <f>SUM(C10:G10)</f>
        <v>1709526</v>
      </c>
    </row>
    <row r="11" spans="1:8" ht="12.75">
      <c r="A11" s="5"/>
      <c r="B11" s="4"/>
      <c r="C11" s="4"/>
      <c r="D11" s="4"/>
      <c r="E11" s="4"/>
      <c r="F11" s="4"/>
      <c r="G11" s="4"/>
      <c r="H11" s="59"/>
    </row>
    <row r="12" spans="1:8" ht="12.75">
      <c r="A12" s="6" t="s">
        <v>83</v>
      </c>
      <c r="B12" s="13"/>
      <c r="C12" s="13"/>
      <c r="D12" s="13"/>
      <c r="E12" s="13"/>
      <c r="F12" s="13"/>
      <c r="G12" s="13"/>
      <c r="H12" s="69"/>
    </row>
    <row r="13" spans="1:8" ht="12.75">
      <c r="A13" s="7" t="s">
        <v>19</v>
      </c>
      <c r="B13" s="14">
        <v>0</v>
      </c>
      <c r="C13" s="14">
        <v>0</v>
      </c>
      <c r="D13" s="14">
        <v>0</v>
      </c>
      <c r="E13" s="13">
        <f>624689-6141</f>
        <v>618548</v>
      </c>
      <c r="F13" s="14">
        <v>0</v>
      </c>
      <c r="G13" s="14">
        <v>0</v>
      </c>
      <c r="H13" s="68">
        <f>SUM(C13:G13)</f>
        <v>618548</v>
      </c>
    </row>
    <row r="14" spans="1:8" ht="12.75">
      <c r="A14" s="7" t="s">
        <v>84</v>
      </c>
      <c r="B14" s="14">
        <v>0</v>
      </c>
      <c r="C14" s="14">
        <v>0</v>
      </c>
      <c r="D14" s="14">
        <v>0</v>
      </c>
      <c r="E14" s="14">
        <v>0</v>
      </c>
      <c r="F14" s="14">
        <v>0</v>
      </c>
      <c r="G14" s="13">
        <v>-20104</v>
      </c>
      <c r="H14" s="68">
        <f>SUM(C14:G14)</f>
        <v>-20104</v>
      </c>
    </row>
    <row r="15" spans="1:8" ht="12.75">
      <c r="A15" s="7" t="s">
        <v>27</v>
      </c>
      <c r="B15" s="14">
        <v>0</v>
      </c>
      <c r="C15" s="14">
        <v>0</v>
      </c>
      <c r="D15" s="14">
        <v>0</v>
      </c>
      <c r="E15" s="14">
        <v>0</v>
      </c>
      <c r="F15" s="14">
        <v>0</v>
      </c>
      <c r="G15" s="13">
        <v>11240</v>
      </c>
      <c r="H15" s="68">
        <f>SUM(C15:G15)</f>
        <v>11240</v>
      </c>
    </row>
    <row r="16" spans="1:8" ht="5.25" customHeight="1">
      <c r="A16" s="7"/>
      <c r="B16" s="14"/>
      <c r="C16" s="14"/>
      <c r="D16" s="14"/>
      <c r="E16" s="14"/>
      <c r="F16" s="14"/>
      <c r="G16" s="13"/>
      <c r="H16" s="68"/>
    </row>
    <row r="17" spans="1:8" ht="12.75">
      <c r="A17" s="6" t="s">
        <v>85</v>
      </c>
      <c r="B17" s="14">
        <v>0</v>
      </c>
      <c r="C17" s="14">
        <v>0</v>
      </c>
      <c r="D17" s="13">
        <v>9667</v>
      </c>
      <c r="E17" s="14">
        <v>0</v>
      </c>
      <c r="F17" s="14">
        <v>0</v>
      </c>
      <c r="G17" s="14">
        <v>0</v>
      </c>
      <c r="H17" s="68">
        <f>SUM(C17:G17)</f>
        <v>9667</v>
      </c>
    </row>
    <row r="18" spans="1:8" ht="6.75" customHeight="1">
      <c r="A18" s="5"/>
      <c r="B18" s="4"/>
      <c r="C18" s="4"/>
      <c r="D18" s="4"/>
      <c r="E18" s="4"/>
      <c r="F18" s="4"/>
      <c r="G18" s="4"/>
      <c r="H18" s="59"/>
    </row>
    <row r="19" spans="1:8" ht="12.75">
      <c r="A19" s="6" t="s">
        <v>86</v>
      </c>
      <c r="B19" s="13">
        <v>-25450</v>
      </c>
      <c r="C19" s="14">
        <v>0</v>
      </c>
      <c r="D19" s="14">
        <v>0</v>
      </c>
      <c r="E19" s="14">
        <v>0</v>
      </c>
      <c r="F19" s="13">
        <v>-401000</v>
      </c>
      <c r="G19" s="14">
        <v>0</v>
      </c>
      <c r="H19" s="68">
        <f>SUM(C19:G19)</f>
        <v>-401000</v>
      </c>
    </row>
    <row r="20" spans="1:8" ht="6.75" customHeight="1">
      <c r="A20" s="6"/>
      <c r="B20" s="13"/>
      <c r="C20" s="14"/>
      <c r="D20" s="14"/>
      <c r="E20" s="14"/>
      <c r="F20" s="13"/>
      <c r="G20" s="14"/>
      <c r="H20" s="68"/>
    </row>
    <row r="21" spans="1:8" ht="12.75">
      <c r="A21" s="6" t="s">
        <v>87</v>
      </c>
      <c r="B21" s="13"/>
      <c r="C21" s="13"/>
      <c r="D21" s="13"/>
      <c r="E21" s="13"/>
      <c r="F21" s="13"/>
      <c r="G21" s="13"/>
      <c r="H21" s="69"/>
    </row>
    <row r="22" spans="1:8" ht="12.75">
      <c r="A22" s="6" t="s">
        <v>88</v>
      </c>
      <c r="B22" s="13">
        <v>-14935</v>
      </c>
      <c r="C22" s="13">
        <v>-299</v>
      </c>
      <c r="D22" s="14">
        <v>0</v>
      </c>
      <c r="E22" s="14">
        <v>0</v>
      </c>
      <c r="F22" s="13">
        <v>-277235</v>
      </c>
      <c r="G22" s="14">
        <v>0</v>
      </c>
      <c r="H22" s="68">
        <f>SUM(C22:G22)</f>
        <v>-277534</v>
      </c>
    </row>
    <row r="23" spans="1:8" ht="7.5" customHeight="1">
      <c r="A23" s="6"/>
      <c r="B23" s="13"/>
      <c r="C23" s="13"/>
      <c r="D23" s="14"/>
      <c r="E23" s="14"/>
      <c r="F23" s="13"/>
      <c r="G23" s="14"/>
      <c r="H23" s="68"/>
    </row>
    <row r="24" spans="1:8" ht="12.75">
      <c r="A24" s="6" t="s">
        <v>89</v>
      </c>
      <c r="B24" s="13"/>
      <c r="C24" s="13"/>
      <c r="D24" s="13"/>
      <c r="E24" s="13"/>
      <c r="F24" s="13"/>
      <c r="G24" s="13"/>
      <c r="H24" s="69"/>
    </row>
    <row r="25" spans="1:8" ht="12.75">
      <c r="A25" s="6" t="s">
        <v>90</v>
      </c>
      <c r="B25" s="13">
        <v>30811</v>
      </c>
      <c r="C25" s="13">
        <v>616</v>
      </c>
      <c r="D25" s="13">
        <v>238862</v>
      </c>
      <c r="E25" s="13">
        <v>-48034</v>
      </c>
      <c r="F25" s="13">
        <v>277235</v>
      </c>
      <c r="G25" s="14">
        <v>0</v>
      </c>
      <c r="H25" s="68">
        <f>SUM(C25:G25)</f>
        <v>468679</v>
      </c>
    </row>
    <row r="26" spans="1:8" ht="6.75" customHeight="1">
      <c r="A26" s="5"/>
      <c r="B26" s="4"/>
      <c r="C26" s="4"/>
      <c r="D26" s="4"/>
      <c r="E26" s="4"/>
      <c r="F26" s="4"/>
      <c r="G26" s="4"/>
      <c r="H26" s="59"/>
    </row>
    <row r="27" spans="1:8" ht="12.75">
      <c r="A27" s="6" t="s">
        <v>91</v>
      </c>
      <c r="B27" s="14">
        <v>0</v>
      </c>
      <c r="C27" s="14">
        <v>0</v>
      </c>
      <c r="D27" s="13">
        <v>2906</v>
      </c>
      <c r="E27" s="14">
        <v>0</v>
      </c>
      <c r="F27" s="14">
        <v>0</v>
      </c>
      <c r="G27" s="14">
        <v>0</v>
      </c>
      <c r="H27" s="68">
        <f>SUM(C27:G27)</f>
        <v>2906</v>
      </c>
    </row>
    <row r="28" spans="1:8" ht="8.25" customHeight="1">
      <c r="A28" s="5"/>
      <c r="B28" s="4"/>
      <c r="C28" s="4"/>
      <c r="D28" s="4"/>
      <c r="E28" s="14"/>
      <c r="F28" s="14"/>
      <c r="G28" s="4"/>
      <c r="H28" s="59"/>
    </row>
    <row r="29" spans="1:8" ht="12.75">
      <c r="A29" s="12" t="s">
        <v>92</v>
      </c>
      <c r="B29" s="31">
        <v>2003</v>
      </c>
      <c r="C29" s="31">
        <v>40</v>
      </c>
      <c r="D29" s="31">
        <f>35702-D17</f>
        <v>26035</v>
      </c>
      <c r="E29" s="32">
        <v>0</v>
      </c>
      <c r="F29" s="32">
        <v>0</v>
      </c>
      <c r="G29" s="32">
        <v>0</v>
      </c>
      <c r="H29" s="70">
        <f>SUM(C29:G29)</f>
        <v>26075</v>
      </c>
    </row>
    <row r="30" spans="1:8" ht="12.75">
      <c r="A30" s="5"/>
      <c r="B30" s="4"/>
      <c r="C30" s="4"/>
      <c r="D30" s="4"/>
      <c r="E30" s="4"/>
      <c r="F30" s="4"/>
      <c r="G30" s="4"/>
      <c r="H30" s="59"/>
    </row>
    <row r="31" spans="1:8" ht="12.75">
      <c r="A31" s="6" t="s">
        <v>93</v>
      </c>
      <c r="B31" s="13">
        <f aca="true" t="shared" si="0" ref="B31:H31">SUM(B10:B29)</f>
        <v>477099</v>
      </c>
      <c r="C31" s="13">
        <f t="shared" si="0"/>
        <v>10051</v>
      </c>
      <c r="D31" s="13">
        <f t="shared" si="0"/>
        <v>1195034</v>
      </c>
      <c r="E31" s="13">
        <f t="shared" si="0"/>
        <v>1231237</v>
      </c>
      <c r="F31" s="13">
        <f t="shared" si="0"/>
        <v>-401000</v>
      </c>
      <c r="G31" s="13">
        <f t="shared" si="0"/>
        <v>112681</v>
      </c>
      <c r="H31" s="68">
        <f t="shared" si="0"/>
        <v>2148003</v>
      </c>
    </row>
    <row r="32" spans="1:8" ht="12.75">
      <c r="A32" s="5"/>
      <c r="B32" s="4"/>
      <c r="C32" s="4"/>
      <c r="D32" s="4"/>
      <c r="E32" s="4"/>
      <c r="F32" s="4"/>
      <c r="G32" s="4"/>
      <c r="H32" s="59"/>
    </row>
    <row r="33" spans="1:8" ht="12.75">
      <c r="A33" s="6" t="s">
        <v>83</v>
      </c>
      <c r="B33" s="8"/>
      <c r="C33" s="8"/>
      <c r="D33" s="8"/>
      <c r="E33" s="8"/>
      <c r="F33" s="8"/>
      <c r="G33" s="8"/>
      <c r="H33" s="71"/>
    </row>
    <row r="34" spans="1:8" ht="12.75">
      <c r="A34" s="7" t="s">
        <v>19</v>
      </c>
      <c r="B34" s="8">
        <v>0</v>
      </c>
      <c r="C34" s="8">
        <v>0</v>
      </c>
      <c r="D34" s="8">
        <v>0</v>
      </c>
      <c r="E34" s="8">
        <f>687843-8161-8681</f>
        <v>671001</v>
      </c>
      <c r="F34" s="8">
        <v>0</v>
      </c>
      <c r="G34" s="8">
        <v>0</v>
      </c>
      <c r="H34" s="62">
        <f>SUM(C34:G34)</f>
        <v>671001</v>
      </c>
    </row>
    <row r="35" spans="1:8" ht="12.75">
      <c r="A35" s="7" t="s">
        <v>84</v>
      </c>
      <c r="B35" s="8">
        <v>0</v>
      </c>
      <c r="C35" s="8">
        <v>0</v>
      </c>
      <c r="D35" s="8">
        <v>0</v>
      </c>
      <c r="E35" s="8">
        <v>0</v>
      </c>
      <c r="F35" s="8">
        <v>0</v>
      </c>
      <c r="G35" s="8">
        <f>-31975+8681</f>
        <v>-23294</v>
      </c>
      <c r="H35" s="62">
        <f>SUM(C35:G35)</f>
        <v>-23294</v>
      </c>
    </row>
    <row r="36" spans="1:8" ht="12.75">
      <c r="A36" s="7" t="s">
        <v>27</v>
      </c>
      <c r="B36" s="8">
        <v>0</v>
      </c>
      <c r="C36" s="8">
        <v>0</v>
      </c>
      <c r="D36" s="8">
        <v>0</v>
      </c>
      <c r="E36" s="8">
        <v>0</v>
      </c>
      <c r="F36" s="8">
        <v>0</v>
      </c>
      <c r="G36" s="8">
        <v>-3450</v>
      </c>
      <c r="H36" s="62">
        <f>SUM(C36:G36)</f>
        <v>-3450</v>
      </c>
    </row>
    <row r="37" spans="1:8" ht="4.5" customHeight="1">
      <c r="A37" s="7"/>
      <c r="B37" s="8"/>
      <c r="C37" s="8"/>
      <c r="D37" s="8"/>
      <c r="E37" s="8"/>
      <c r="F37" s="8"/>
      <c r="G37" s="8"/>
      <c r="H37" s="62"/>
    </row>
    <row r="38" spans="1:8" ht="12.75">
      <c r="A38" s="6" t="s">
        <v>85</v>
      </c>
      <c r="B38" s="8">
        <v>0</v>
      </c>
      <c r="C38" s="8">
        <v>0</v>
      </c>
      <c r="D38" s="8">
        <v>16506</v>
      </c>
      <c r="E38" s="8">
        <v>0</v>
      </c>
      <c r="F38" s="8">
        <v>0</v>
      </c>
      <c r="G38" s="8">
        <v>0</v>
      </c>
      <c r="H38" s="62">
        <f>SUM(C38:G38)</f>
        <v>16506</v>
      </c>
    </row>
    <row r="39" spans="1:8" ht="4.5" customHeight="1">
      <c r="A39" s="7"/>
      <c r="B39" s="8"/>
      <c r="C39" s="8"/>
      <c r="D39" s="8"/>
      <c r="E39" s="8"/>
      <c r="F39" s="8"/>
      <c r="G39" s="8"/>
      <c r="H39" s="62"/>
    </row>
    <row r="40" spans="1:8" ht="12.75">
      <c r="A40" s="6" t="s">
        <v>94</v>
      </c>
      <c r="B40" s="8">
        <v>0</v>
      </c>
      <c r="C40" s="8">
        <v>0</v>
      </c>
      <c r="D40" s="8">
        <v>0</v>
      </c>
      <c r="E40" s="8">
        <v>-7648</v>
      </c>
      <c r="F40" s="8">
        <v>0</v>
      </c>
      <c r="G40" s="8">
        <v>0</v>
      </c>
      <c r="H40" s="62">
        <f>SUM(C40:G40)</f>
        <v>-7648</v>
      </c>
    </row>
    <row r="41" spans="1:8" ht="8.25" customHeight="1">
      <c r="A41" s="6"/>
      <c r="B41" s="8"/>
      <c r="C41" s="8"/>
      <c r="D41" s="8"/>
      <c r="E41" s="8"/>
      <c r="F41" s="8"/>
      <c r="G41" s="8"/>
      <c r="H41" s="62"/>
    </row>
    <row r="42" spans="1:8" ht="12.75">
      <c r="A42" s="6" t="s">
        <v>95</v>
      </c>
      <c r="B42" s="8"/>
      <c r="C42" s="8"/>
      <c r="D42" s="8"/>
      <c r="E42" s="8"/>
      <c r="F42" s="8"/>
      <c r="G42" s="8"/>
      <c r="H42" s="62"/>
    </row>
    <row r="43" spans="1:8" ht="12.75">
      <c r="A43" s="6" t="s">
        <v>142</v>
      </c>
      <c r="B43" s="13">
        <v>-17000</v>
      </c>
      <c r="C43" s="8">
        <v>-970</v>
      </c>
      <c r="D43" s="8">
        <v>0</v>
      </c>
      <c r="E43" s="8">
        <v>0</v>
      </c>
      <c r="F43" s="8">
        <v>-358886</v>
      </c>
      <c r="G43" s="8">
        <v>0</v>
      </c>
      <c r="H43" s="62">
        <f>SUM(C43:G43)</f>
        <v>-359856</v>
      </c>
    </row>
    <row r="44" spans="1:8" ht="6" customHeight="1">
      <c r="A44" s="6"/>
      <c r="B44" s="13"/>
      <c r="C44" s="8"/>
      <c r="D44" s="8"/>
      <c r="E44" s="8"/>
      <c r="F44" s="8"/>
      <c r="G44" s="8"/>
      <c r="H44" s="62"/>
    </row>
    <row r="45" spans="1:8" ht="12.75">
      <c r="A45" s="6" t="s">
        <v>89</v>
      </c>
      <c r="B45" s="8"/>
      <c r="C45" s="8"/>
      <c r="D45" s="8"/>
      <c r="E45" s="8"/>
      <c r="F45" s="8"/>
      <c r="G45" s="8"/>
      <c r="H45" s="62"/>
    </row>
    <row r="46" spans="1:8" ht="12.75">
      <c r="A46" s="6" t="s">
        <v>90</v>
      </c>
      <c r="B46" s="8">
        <v>26232</v>
      </c>
      <c r="C46" s="8">
        <v>718</v>
      </c>
      <c r="D46" s="8">
        <v>288360</v>
      </c>
      <c r="E46" s="8">
        <v>-35366</v>
      </c>
      <c r="F46" s="8">
        <v>130317</v>
      </c>
      <c r="G46" s="8">
        <v>0</v>
      </c>
      <c r="H46" s="62">
        <f>SUM(C46:G46)</f>
        <v>384029</v>
      </c>
    </row>
    <row r="47" spans="1:8" ht="6.75" customHeight="1">
      <c r="A47" s="6"/>
      <c r="B47" s="8"/>
      <c r="C47" s="8"/>
      <c r="D47" s="8"/>
      <c r="E47" s="8"/>
      <c r="F47" s="8"/>
      <c r="G47" s="8"/>
      <c r="H47" s="62"/>
    </row>
    <row r="48" spans="1:8" ht="12.75">
      <c r="A48" s="6" t="s">
        <v>120</v>
      </c>
      <c r="B48" s="8">
        <v>-55093</v>
      </c>
      <c r="C48" s="8">
        <v>29748</v>
      </c>
      <c r="D48" s="13">
        <v>-1041605</v>
      </c>
      <c r="E48" s="8">
        <v>0</v>
      </c>
      <c r="F48" s="8">
        <v>0</v>
      </c>
      <c r="G48" s="8">
        <v>0</v>
      </c>
      <c r="H48" s="62">
        <f>SUM(C48:G48)</f>
        <v>-1011857</v>
      </c>
    </row>
    <row r="49" spans="1:8" ht="4.5" customHeight="1">
      <c r="A49" s="6"/>
      <c r="B49" s="8"/>
      <c r="C49" s="8"/>
      <c r="D49" s="13"/>
      <c r="E49" s="8"/>
      <c r="F49" s="8"/>
      <c r="G49" s="8"/>
      <c r="H49" s="62"/>
    </row>
    <row r="50" spans="1:8" ht="12.75">
      <c r="A50" s="6" t="s">
        <v>96</v>
      </c>
      <c r="B50" s="8">
        <v>0</v>
      </c>
      <c r="C50" s="8">
        <v>-509</v>
      </c>
      <c r="D50" s="8">
        <v>-48563</v>
      </c>
      <c r="E50" s="8">
        <v>-351928</v>
      </c>
      <c r="F50" s="8">
        <v>401000</v>
      </c>
      <c r="G50" s="8">
        <v>0</v>
      </c>
      <c r="H50" s="62">
        <f>SUM(C50:G50)</f>
        <v>0</v>
      </c>
    </row>
    <row r="51" spans="1:8" ht="3.75" customHeight="1">
      <c r="A51" s="6"/>
      <c r="B51" s="8"/>
      <c r="C51" s="8"/>
      <c r="D51" s="8"/>
      <c r="E51" s="8"/>
      <c r="F51" s="8"/>
      <c r="G51" s="8"/>
      <c r="H51" s="62"/>
    </row>
    <row r="52" spans="1:8" ht="12.75">
      <c r="A52" s="6" t="s">
        <v>91</v>
      </c>
      <c r="B52" s="8">
        <v>0</v>
      </c>
      <c r="C52" s="8">
        <v>0</v>
      </c>
      <c r="D52" s="8">
        <v>9006</v>
      </c>
      <c r="E52" s="8">
        <v>0</v>
      </c>
      <c r="F52" s="8">
        <v>0</v>
      </c>
      <c r="G52" s="8">
        <v>0</v>
      </c>
      <c r="H52" s="62">
        <f>SUM(C52:G52)</f>
        <v>9006</v>
      </c>
    </row>
    <row r="53" spans="1:8" ht="3.75" customHeight="1">
      <c r="A53" s="6"/>
      <c r="B53" s="8"/>
      <c r="C53" s="8"/>
      <c r="D53" s="8"/>
      <c r="E53" s="8"/>
      <c r="F53" s="8"/>
      <c r="G53" s="8"/>
      <c r="H53" s="62"/>
    </row>
    <row r="54" spans="1:8" ht="12.75">
      <c r="A54" s="12" t="s">
        <v>92</v>
      </c>
      <c r="B54" s="10">
        <v>4388</v>
      </c>
      <c r="C54" s="10">
        <v>168</v>
      </c>
      <c r="D54" s="10">
        <f>61615-D38-1</f>
        <v>45108</v>
      </c>
      <c r="E54" s="10">
        <f>-6389+1</f>
        <v>-6388</v>
      </c>
      <c r="F54" s="10">
        <v>29676</v>
      </c>
      <c r="G54" s="10">
        <v>0</v>
      </c>
      <c r="H54" s="62">
        <f>SUM(C54:G54)</f>
        <v>68564</v>
      </c>
    </row>
    <row r="55" spans="1:8" ht="12.75">
      <c r="A55" s="33"/>
      <c r="B55" s="16"/>
      <c r="C55" s="16"/>
      <c r="D55" s="16"/>
      <c r="E55" s="16"/>
      <c r="F55" s="16"/>
      <c r="G55" s="16"/>
      <c r="H55" s="72"/>
    </row>
    <row r="56" spans="1:8" ht="12.75">
      <c r="A56" s="17" t="s">
        <v>97</v>
      </c>
      <c r="B56" s="15">
        <f aca="true" t="shared" si="1" ref="B56:H56">SUM(B31:B54)</f>
        <v>435626</v>
      </c>
      <c r="C56" s="15">
        <f t="shared" si="1"/>
        <v>39206</v>
      </c>
      <c r="D56" s="15">
        <f t="shared" si="1"/>
        <v>463846</v>
      </c>
      <c r="E56" s="15">
        <f t="shared" si="1"/>
        <v>1500908</v>
      </c>
      <c r="F56" s="15">
        <f t="shared" si="1"/>
        <v>-198893</v>
      </c>
      <c r="G56" s="15">
        <f t="shared" si="1"/>
        <v>85937</v>
      </c>
      <c r="H56" s="63">
        <f t="shared" si="1"/>
        <v>1891004</v>
      </c>
    </row>
    <row r="57" spans="1:8" ht="6.75" customHeight="1">
      <c r="A57" s="4"/>
      <c r="B57" s="4"/>
      <c r="C57" s="4"/>
      <c r="D57" s="4"/>
      <c r="E57" s="4"/>
      <c r="F57" s="4"/>
      <c r="G57" s="4"/>
      <c r="H57" s="59"/>
    </row>
    <row r="58" spans="1:8" ht="12.75">
      <c r="A58" s="6" t="s">
        <v>83</v>
      </c>
      <c r="B58" s="8"/>
      <c r="C58" s="8"/>
      <c r="D58" s="8"/>
      <c r="E58" s="8"/>
      <c r="F58" s="8"/>
      <c r="G58" s="8"/>
      <c r="H58" s="71"/>
    </row>
    <row r="59" spans="1:8" ht="12.75">
      <c r="A59" s="7" t="s">
        <v>19</v>
      </c>
      <c r="B59" s="8">
        <v>0</v>
      </c>
      <c r="C59" s="8">
        <v>0</v>
      </c>
      <c r="D59" s="8">
        <v>0</v>
      </c>
      <c r="E59" s="8">
        <v>322370</v>
      </c>
      <c r="F59" s="8">
        <v>0</v>
      </c>
      <c r="G59" s="8">
        <v>0</v>
      </c>
      <c r="H59" s="62">
        <f>SUM(B59:G59)</f>
        <v>322370</v>
      </c>
    </row>
    <row r="60" spans="1:8" ht="12.75">
      <c r="A60" s="7" t="s">
        <v>84</v>
      </c>
      <c r="B60" s="8">
        <v>0</v>
      </c>
      <c r="C60" s="8">
        <v>0</v>
      </c>
      <c r="D60" s="8">
        <v>0</v>
      </c>
      <c r="E60" s="8">
        <v>0</v>
      </c>
      <c r="F60" s="8">
        <v>0</v>
      </c>
      <c r="G60" s="8">
        <v>-12734</v>
      </c>
      <c r="H60" s="62">
        <f>SUM(B60:G60)</f>
        <v>-12734</v>
      </c>
    </row>
    <row r="61" spans="1:8" ht="12.75">
      <c r="A61" s="7" t="s">
        <v>27</v>
      </c>
      <c r="B61" s="8">
        <v>0</v>
      </c>
      <c r="C61" s="8">
        <v>0</v>
      </c>
      <c r="D61" s="8">
        <v>0</v>
      </c>
      <c r="E61" s="8">
        <v>0</v>
      </c>
      <c r="F61" s="8">
        <v>0</v>
      </c>
      <c r="G61" s="8">
        <v>-43579</v>
      </c>
      <c r="H61" s="62">
        <f>SUM(B61:G61)</f>
        <v>-43579</v>
      </c>
    </row>
    <row r="62" spans="1:8" ht="5.25" customHeight="1">
      <c r="A62" s="7"/>
      <c r="B62" s="8"/>
      <c r="C62" s="8"/>
      <c r="D62" s="8"/>
      <c r="E62" s="8"/>
      <c r="F62" s="8"/>
      <c r="G62" s="8"/>
      <c r="H62" s="62"/>
    </row>
    <row r="63" spans="1:8" ht="12.75">
      <c r="A63" s="6" t="s">
        <v>85</v>
      </c>
      <c r="B63" s="8">
        <v>0</v>
      </c>
      <c r="C63" s="8">
        <v>0</v>
      </c>
      <c r="D63" s="8">
        <v>13535</v>
      </c>
      <c r="E63" s="8">
        <v>0</v>
      </c>
      <c r="F63" s="8">
        <v>0</v>
      </c>
      <c r="G63" s="8">
        <v>0</v>
      </c>
      <c r="H63" s="62">
        <f>SUM(B63:G63)</f>
        <v>13535</v>
      </c>
    </row>
    <row r="64" spans="1:8" ht="4.5" customHeight="1">
      <c r="A64" s="6"/>
      <c r="B64" s="8"/>
      <c r="C64" s="8"/>
      <c r="D64" s="8"/>
      <c r="E64" s="8"/>
      <c r="F64" s="8"/>
      <c r="G64" s="8"/>
      <c r="H64" s="62"/>
    </row>
    <row r="65" spans="1:8" ht="12.75">
      <c r="A65" s="6" t="s">
        <v>87</v>
      </c>
      <c r="B65" s="8"/>
      <c r="C65" s="8"/>
      <c r="D65" s="8"/>
      <c r="E65" s="8"/>
      <c r="F65" s="8"/>
      <c r="G65" s="8"/>
      <c r="H65" s="62"/>
    </row>
    <row r="66" spans="1:8" ht="12.75">
      <c r="A66" s="6" t="s">
        <v>98</v>
      </c>
      <c r="B66" s="8">
        <v>-5000</v>
      </c>
      <c r="C66" s="8">
        <v>-450</v>
      </c>
      <c r="D66" s="8">
        <v>0</v>
      </c>
      <c r="E66" s="8">
        <v>0</v>
      </c>
      <c r="F66" s="8">
        <v>-87155</v>
      </c>
      <c r="G66" s="8">
        <v>0</v>
      </c>
      <c r="H66" s="62">
        <f>SUM(C66:G66)</f>
        <v>-87605</v>
      </c>
    </row>
    <row r="67" spans="1:8" ht="6.75" customHeight="1">
      <c r="A67" s="6"/>
      <c r="B67" s="14"/>
      <c r="C67" s="8"/>
      <c r="D67" s="8"/>
      <c r="E67" s="8"/>
      <c r="F67" s="8"/>
      <c r="G67" s="8"/>
      <c r="H67" s="62"/>
    </row>
    <row r="68" spans="1:8" ht="12.75">
      <c r="A68" s="6" t="s">
        <v>143</v>
      </c>
      <c r="B68" s="14">
        <v>0</v>
      </c>
      <c r="C68" s="8">
        <v>0</v>
      </c>
      <c r="D68" s="8">
        <v>0</v>
      </c>
      <c r="E68" s="8">
        <v>-107841</v>
      </c>
      <c r="F68" s="8">
        <v>0</v>
      </c>
      <c r="G68" s="8">
        <v>0</v>
      </c>
      <c r="H68" s="62">
        <f>SUM(C68:G68)</f>
        <v>-107841</v>
      </c>
    </row>
    <row r="69" spans="1:8" ht="4.5" customHeight="1">
      <c r="A69" s="6"/>
      <c r="B69" s="14"/>
      <c r="C69" s="8"/>
      <c r="D69" s="8"/>
      <c r="E69" s="8"/>
      <c r="F69" s="8"/>
      <c r="G69" s="8"/>
      <c r="H69" s="62"/>
    </row>
    <row r="70" spans="1:8" ht="12.75">
      <c r="A70" s="6" t="s">
        <v>91</v>
      </c>
      <c r="B70" s="8">
        <v>0</v>
      </c>
      <c r="C70" s="8">
        <v>0</v>
      </c>
      <c r="D70" s="8">
        <v>2144</v>
      </c>
      <c r="E70" s="8">
        <v>0</v>
      </c>
      <c r="F70" s="8">
        <v>0</v>
      </c>
      <c r="G70" s="8">
        <v>0</v>
      </c>
      <c r="H70" s="62">
        <f>SUM(B70:G70)</f>
        <v>2144</v>
      </c>
    </row>
    <row r="71" spans="1:8" ht="12.75">
      <c r="A71" s="12" t="s">
        <v>92</v>
      </c>
      <c r="B71" s="10">
        <v>1448</v>
      </c>
      <c r="C71" s="10">
        <v>131</v>
      </c>
      <c r="D71" s="10">
        <v>-4760</v>
      </c>
      <c r="E71" s="10">
        <v>-16508</v>
      </c>
      <c r="F71" s="10">
        <v>32612</v>
      </c>
      <c r="G71" s="10">
        <v>0</v>
      </c>
      <c r="H71" s="62">
        <f>SUM(C71:G71)</f>
        <v>11475</v>
      </c>
    </row>
    <row r="72" spans="1:8" ht="12.75">
      <c r="A72" s="33"/>
      <c r="B72" s="16"/>
      <c r="C72" s="16"/>
      <c r="D72" s="16"/>
      <c r="E72" s="16"/>
      <c r="F72" s="16"/>
      <c r="G72" s="16"/>
      <c r="H72" s="72"/>
    </row>
    <row r="73" spans="1:8" ht="12.75">
      <c r="A73" s="17" t="s">
        <v>99</v>
      </c>
      <c r="B73" s="15">
        <f>SUM(B56:B71)</f>
        <v>432074</v>
      </c>
      <c r="C73" s="15">
        <f aca="true" t="shared" si="2" ref="C73:H73">SUM(C56:C71)</f>
        <v>38887</v>
      </c>
      <c r="D73" s="15">
        <f t="shared" si="2"/>
        <v>474765</v>
      </c>
      <c r="E73" s="15">
        <f t="shared" si="2"/>
        <v>1698929</v>
      </c>
      <c r="F73" s="15">
        <f t="shared" si="2"/>
        <v>-253436</v>
      </c>
      <c r="G73" s="15">
        <f t="shared" si="2"/>
        <v>29624</v>
      </c>
      <c r="H73" s="63">
        <f t="shared" si="2"/>
        <v>1988769</v>
      </c>
    </row>
    <row r="74" spans="1:8" ht="12.75">
      <c r="A74" s="3"/>
      <c r="B74" s="3"/>
      <c r="C74" s="3"/>
      <c r="D74" s="3"/>
      <c r="E74" s="3"/>
      <c r="F74" s="3"/>
      <c r="G74" s="3"/>
      <c r="H74" s="3"/>
    </row>
  </sheetData>
  <mergeCells count="4">
    <mergeCell ref="A2:G2"/>
    <mergeCell ref="A3:G3"/>
    <mergeCell ref="B4:C4"/>
    <mergeCell ref="B5:C5"/>
  </mergeCells>
  <printOptions/>
  <pageMargins left="0.75" right="0.75" top="1" bottom="1" header="0.5" footer="0.5"/>
  <pageSetup fitToHeight="1" fitToWidth="1" horizontalDpi="600" verticalDpi="600" orientation="portrait" paperSize="9" scale="76" r:id="rId2"/>
  <ignoredErrors>
    <ignoredError sqref="H14:H15 H17 H19 H22 H25 H27 H36 H38 H40 H43 H52 H66 H68 H71 H46 H48 H50" formulaRange="1"/>
  </ignoredErrors>
  <drawing r:id="rId1"/>
</worksheet>
</file>

<file path=xl/worksheets/sheet5.xml><?xml version="1.0" encoding="utf-8"?>
<worksheet xmlns="http://schemas.openxmlformats.org/spreadsheetml/2006/main" xmlns:r="http://schemas.openxmlformats.org/officeDocument/2006/relationships">
  <sheetPr>
    <tabColor indexed="30"/>
    <pageSetUpPr fitToPage="1"/>
  </sheetPr>
  <dimension ref="A1:E56"/>
  <sheetViews>
    <sheetView workbookViewId="0" topLeftCell="A1">
      <selection activeCell="B1" sqref="B1"/>
    </sheetView>
  </sheetViews>
  <sheetFormatPr defaultColWidth="9.140625" defaultRowHeight="12.75"/>
  <cols>
    <col min="1" max="1" width="39.57421875" style="1" bestFit="1" customWidth="1"/>
    <col min="2" max="2" width="27.57421875" style="1" customWidth="1"/>
    <col min="3" max="3" width="18.28125" style="1" customWidth="1"/>
    <col min="4" max="4" width="18.421875" style="1" customWidth="1"/>
    <col min="5" max="5" width="3.140625" style="1" customWidth="1"/>
    <col min="6" max="16384" width="9.140625" style="1" customWidth="1"/>
  </cols>
  <sheetData>
    <row r="1" ht="36.75" customHeight="1">
      <c r="A1" s="88" t="s">
        <v>154</v>
      </c>
    </row>
    <row r="2" spans="1:5" s="27" customFormat="1" ht="68.25" customHeight="1">
      <c r="A2" s="98" t="s">
        <v>153</v>
      </c>
      <c r="B2" s="90"/>
      <c r="C2" s="90"/>
      <c r="D2" s="90"/>
      <c r="E2" s="90"/>
    </row>
    <row r="3" spans="1:5" s="29" customFormat="1" ht="27" customHeight="1">
      <c r="A3" s="93" t="s">
        <v>134</v>
      </c>
      <c r="B3" s="97"/>
      <c r="C3" s="97"/>
      <c r="D3" s="97"/>
      <c r="E3" s="97"/>
    </row>
    <row r="4" spans="1:5" s="30" customFormat="1" ht="20.25" customHeight="1">
      <c r="A4" s="6" t="s">
        <v>0</v>
      </c>
      <c r="B4" s="5">
        <v>2006</v>
      </c>
      <c r="C4" s="5">
        <v>2007</v>
      </c>
      <c r="D4" s="58">
        <v>2008</v>
      </c>
      <c r="E4" s="59"/>
    </row>
    <row r="5" spans="1:5" s="30" customFormat="1" ht="11.25">
      <c r="A5" s="9" t="s">
        <v>81</v>
      </c>
      <c r="B5" s="9" t="s">
        <v>2</v>
      </c>
      <c r="C5" s="9" t="s">
        <v>2</v>
      </c>
      <c r="D5" s="60" t="s">
        <v>2</v>
      </c>
      <c r="E5" s="61"/>
    </row>
    <row r="6" spans="1:5" s="30" customFormat="1" ht="11.25">
      <c r="A6" s="7"/>
      <c r="B6" s="4"/>
      <c r="C6" s="4"/>
      <c r="D6" s="59"/>
      <c r="E6" s="59"/>
    </row>
    <row r="7" spans="1:5" s="30" customFormat="1" ht="11.25">
      <c r="A7" s="6" t="s">
        <v>100</v>
      </c>
      <c r="B7" s="4"/>
      <c r="C7" s="4"/>
      <c r="D7" s="59"/>
      <c r="E7" s="59"/>
    </row>
    <row r="8" spans="1:5" s="30" customFormat="1" ht="11.25">
      <c r="A8" s="7" t="s">
        <v>19</v>
      </c>
      <c r="B8" s="8">
        <v>618548</v>
      </c>
      <c r="C8" s="8">
        <v>671001</v>
      </c>
      <c r="D8" s="62">
        <v>322370</v>
      </c>
      <c r="E8" s="59"/>
    </row>
    <row r="9" spans="1:5" s="30" customFormat="1" ht="11.25">
      <c r="A9" s="7"/>
      <c r="B9" s="8"/>
      <c r="C9" s="8"/>
      <c r="D9" s="62"/>
      <c r="E9" s="59"/>
    </row>
    <row r="10" spans="1:5" s="30" customFormat="1" ht="11.25">
      <c r="A10" s="7" t="s">
        <v>101</v>
      </c>
      <c r="B10" s="8"/>
      <c r="C10" s="8"/>
      <c r="D10" s="62"/>
      <c r="E10" s="59"/>
    </row>
    <row r="11" spans="1:5" s="30" customFormat="1" ht="11.25">
      <c r="A11" s="7" t="s">
        <v>102</v>
      </c>
      <c r="B11" s="8"/>
      <c r="C11" s="8"/>
      <c r="D11" s="62"/>
      <c r="E11" s="59"/>
    </row>
    <row r="12" spans="1:5" s="30" customFormat="1" ht="11.25">
      <c r="A12" s="7" t="s">
        <v>103</v>
      </c>
      <c r="B12" s="8">
        <v>87092</v>
      </c>
      <c r="C12" s="8">
        <v>126344</v>
      </c>
      <c r="D12" s="62">
        <v>119190</v>
      </c>
      <c r="E12" s="59"/>
    </row>
    <row r="13" spans="1:5" s="30" customFormat="1" ht="11.25">
      <c r="A13" s="7" t="s">
        <v>104</v>
      </c>
      <c r="B13" s="8">
        <v>17354</v>
      </c>
      <c r="C13" s="8">
        <v>9022</v>
      </c>
      <c r="D13" s="62">
        <v>25109</v>
      </c>
      <c r="E13" s="59"/>
    </row>
    <row r="14" spans="1:5" s="30" customFormat="1" ht="11.25">
      <c r="A14" s="7" t="s">
        <v>136</v>
      </c>
      <c r="B14" s="8">
        <v>5106</v>
      </c>
      <c r="C14" s="8">
        <v>14210</v>
      </c>
      <c r="D14" s="62">
        <v>4257</v>
      </c>
      <c r="E14" s="59"/>
    </row>
    <row r="15" spans="1:5" s="30" customFormat="1" ht="11.25">
      <c r="A15" s="7" t="s">
        <v>85</v>
      </c>
      <c r="B15" s="8">
        <v>9667</v>
      </c>
      <c r="C15" s="8">
        <v>16506</v>
      </c>
      <c r="D15" s="62">
        <v>13535</v>
      </c>
      <c r="E15" s="59"/>
    </row>
    <row r="16" spans="1:5" s="30" customFormat="1" ht="11.25">
      <c r="A16" s="7" t="s">
        <v>105</v>
      </c>
      <c r="B16" s="8">
        <v>249</v>
      </c>
      <c r="C16" s="8">
        <v>-178</v>
      </c>
      <c r="D16" s="62">
        <v>188</v>
      </c>
      <c r="E16" s="59"/>
    </row>
    <row r="17" spans="1:5" s="30" customFormat="1" ht="11.25">
      <c r="A17" s="7" t="s">
        <v>106</v>
      </c>
      <c r="B17" s="8">
        <v>54181</v>
      </c>
      <c r="C17" s="8">
        <v>79592</v>
      </c>
      <c r="D17" s="62">
        <v>139628</v>
      </c>
      <c r="E17" s="59"/>
    </row>
    <row r="18" spans="1:5" s="30" customFormat="1" ht="11.25">
      <c r="A18" s="7" t="s">
        <v>107</v>
      </c>
      <c r="B18" s="8">
        <v>-71349</v>
      </c>
      <c r="C18" s="8">
        <v>106403</v>
      </c>
      <c r="D18" s="62">
        <v>-34155</v>
      </c>
      <c r="E18" s="59"/>
    </row>
    <row r="19" spans="1:5" s="30" customFormat="1" ht="11.25">
      <c r="A19" s="7"/>
      <c r="B19" s="8"/>
      <c r="C19" s="8"/>
      <c r="D19" s="62"/>
      <c r="E19" s="59"/>
    </row>
    <row r="20" spans="1:5" s="30" customFormat="1" ht="11.25">
      <c r="A20" s="7" t="s">
        <v>108</v>
      </c>
      <c r="B20" s="8"/>
      <c r="C20" s="8"/>
      <c r="D20" s="62"/>
      <c r="E20" s="59"/>
    </row>
    <row r="21" spans="1:5" s="30" customFormat="1" ht="11.25">
      <c r="A21" s="7" t="s">
        <v>109</v>
      </c>
      <c r="B21" s="8">
        <v>-362388</v>
      </c>
      <c r="C21" s="8">
        <v>42410</v>
      </c>
      <c r="D21" s="62">
        <v>132147</v>
      </c>
      <c r="E21" s="59"/>
    </row>
    <row r="22" spans="1:5" s="30" customFormat="1" ht="11.25">
      <c r="A22" s="7" t="s">
        <v>110</v>
      </c>
      <c r="B22" s="8">
        <v>-85213</v>
      </c>
      <c r="C22" s="8">
        <v>-438746</v>
      </c>
      <c r="D22" s="62">
        <v>-87804</v>
      </c>
      <c r="E22" s="59"/>
    </row>
    <row r="23" spans="1:5" s="30" customFormat="1" ht="11.25">
      <c r="A23" s="7" t="s">
        <v>39</v>
      </c>
      <c r="B23" s="8">
        <v>-31366</v>
      </c>
      <c r="C23" s="8">
        <v>-86053</v>
      </c>
      <c r="D23" s="62">
        <v>-76342</v>
      </c>
      <c r="E23" s="59"/>
    </row>
    <row r="24" spans="1:5" s="30" customFormat="1" ht="11.25">
      <c r="A24" s="7" t="s">
        <v>47</v>
      </c>
      <c r="B24" s="8">
        <v>-8916</v>
      </c>
      <c r="C24" s="8">
        <v>-38944</v>
      </c>
      <c r="D24" s="62">
        <v>-94375</v>
      </c>
      <c r="E24" s="59"/>
    </row>
    <row r="25" spans="1:5" s="30" customFormat="1" ht="11.25">
      <c r="A25" s="41" t="s">
        <v>111</v>
      </c>
      <c r="B25" s="15">
        <v>97740</v>
      </c>
      <c r="C25" s="15">
        <v>-74428</v>
      </c>
      <c r="D25" s="63">
        <v>-158277</v>
      </c>
      <c r="E25" s="64"/>
    </row>
    <row r="26" spans="1:5" s="30" customFormat="1" ht="11.25">
      <c r="A26" s="9" t="s">
        <v>112</v>
      </c>
      <c r="B26" s="10">
        <v>161575</v>
      </c>
      <c r="C26" s="10">
        <v>273872</v>
      </c>
      <c r="D26" s="65">
        <v>-24725</v>
      </c>
      <c r="E26" s="61"/>
    </row>
    <row r="27" spans="1:5" s="30" customFormat="1" ht="11.25">
      <c r="A27" s="6" t="s">
        <v>113</v>
      </c>
      <c r="B27" s="15">
        <v>492280</v>
      </c>
      <c r="C27" s="15">
        <v>701011</v>
      </c>
      <c r="D27" s="63">
        <v>280746</v>
      </c>
      <c r="E27" s="59"/>
    </row>
    <row r="28" spans="1:5" s="30" customFormat="1" ht="11.25">
      <c r="A28" s="7"/>
      <c r="B28" s="8"/>
      <c r="C28" s="8"/>
      <c r="D28" s="62"/>
      <c r="E28" s="59"/>
    </row>
    <row r="29" spans="1:5" s="30" customFormat="1" ht="11.25">
      <c r="A29" s="6" t="s">
        <v>114</v>
      </c>
      <c r="B29" s="8"/>
      <c r="C29" s="8"/>
      <c r="D29" s="62"/>
      <c r="E29" s="59"/>
    </row>
    <row r="30" spans="1:5" s="30" customFormat="1" ht="11.25">
      <c r="A30" s="7" t="s">
        <v>115</v>
      </c>
      <c r="B30" s="8">
        <v>-70619</v>
      </c>
      <c r="C30" s="8">
        <v>-179152</v>
      </c>
      <c r="D30" s="62">
        <v>-259770</v>
      </c>
      <c r="E30" s="59"/>
    </row>
    <row r="31" spans="1:5" s="30" customFormat="1" ht="11.25">
      <c r="A31" s="7" t="s">
        <v>137</v>
      </c>
      <c r="B31" s="8">
        <v>110</v>
      </c>
      <c r="C31" s="8">
        <v>5011</v>
      </c>
      <c r="D31" s="62">
        <v>0</v>
      </c>
      <c r="E31" s="59"/>
    </row>
    <row r="32" spans="1:5" s="30" customFormat="1" ht="11.25">
      <c r="A32" s="41" t="s">
        <v>116</v>
      </c>
      <c r="B32" s="15">
        <v>-120</v>
      </c>
      <c r="C32" s="14">
        <v>0</v>
      </c>
      <c r="D32" s="62">
        <v>-35</v>
      </c>
      <c r="E32" s="64"/>
    </row>
    <row r="33" spans="1:5" s="30" customFormat="1" ht="11.25">
      <c r="A33" s="41" t="s">
        <v>117</v>
      </c>
      <c r="B33" s="14">
        <v>0</v>
      </c>
      <c r="C33" s="15">
        <v>-188011</v>
      </c>
      <c r="D33" s="63">
        <v>0</v>
      </c>
      <c r="E33" s="64"/>
    </row>
    <row r="34" spans="1:5" s="30" customFormat="1" ht="6" customHeight="1">
      <c r="A34" s="9"/>
      <c r="B34" s="10"/>
      <c r="C34" s="10"/>
      <c r="D34" s="65"/>
      <c r="E34" s="61"/>
    </row>
    <row r="35" spans="1:5" s="30" customFormat="1" ht="11.25">
      <c r="A35" s="6" t="s">
        <v>118</v>
      </c>
      <c r="B35" s="8">
        <v>-70629</v>
      </c>
      <c r="C35" s="8">
        <v>-362152</v>
      </c>
      <c r="D35" s="62">
        <v>-259805</v>
      </c>
      <c r="E35" s="59"/>
    </row>
    <row r="36" spans="1:5" s="30" customFormat="1" ht="11.25">
      <c r="A36" s="7"/>
      <c r="B36" s="8"/>
      <c r="C36" s="8"/>
      <c r="D36" s="62"/>
      <c r="E36" s="59"/>
    </row>
    <row r="37" spans="1:5" s="30" customFormat="1" ht="11.25">
      <c r="A37" s="6" t="s">
        <v>119</v>
      </c>
      <c r="B37" s="8"/>
      <c r="C37" s="8"/>
      <c r="D37" s="62"/>
      <c r="E37" s="59"/>
    </row>
    <row r="38" spans="1:5" s="30" customFormat="1" ht="11.25">
      <c r="A38" s="7" t="s">
        <v>120</v>
      </c>
      <c r="B38" s="8">
        <v>0</v>
      </c>
      <c r="C38" s="8">
        <v>-1011857</v>
      </c>
      <c r="D38" s="62">
        <v>0</v>
      </c>
      <c r="E38" s="59"/>
    </row>
    <row r="39" spans="1:5" s="30" customFormat="1" ht="11.25">
      <c r="A39" s="7" t="s">
        <v>86</v>
      </c>
      <c r="B39" s="8">
        <v>-401000</v>
      </c>
      <c r="C39" s="8">
        <v>0</v>
      </c>
      <c r="D39" s="62">
        <v>0</v>
      </c>
      <c r="E39" s="59"/>
    </row>
    <row r="40" spans="1:5" s="30" customFormat="1" ht="11.25">
      <c r="A40" s="7" t="s">
        <v>121</v>
      </c>
      <c r="B40" s="8"/>
      <c r="C40" s="8"/>
      <c r="D40" s="62"/>
      <c r="E40" s="59"/>
    </row>
    <row r="41" spans="1:5" s="30" customFormat="1" ht="11.25">
      <c r="A41" s="7" t="s">
        <v>122</v>
      </c>
      <c r="B41" s="8">
        <v>-277385</v>
      </c>
      <c r="C41" s="8">
        <v>-359856</v>
      </c>
      <c r="D41" s="62">
        <v>-87605</v>
      </c>
      <c r="E41" s="59"/>
    </row>
    <row r="42" spans="1:5" s="30" customFormat="1" ht="11.25">
      <c r="A42" s="7" t="s">
        <v>138</v>
      </c>
      <c r="B42" s="8">
        <v>26173</v>
      </c>
      <c r="C42" s="8">
        <v>63307</v>
      </c>
      <c r="D42" s="62">
        <v>11475</v>
      </c>
      <c r="E42" s="59"/>
    </row>
    <row r="43" spans="1:5" s="30" customFormat="1" ht="11.25">
      <c r="A43" s="7" t="s">
        <v>123</v>
      </c>
      <c r="B43" s="8">
        <v>0</v>
      </c>
      <c r="C43" s="8">
        <v>0</v>
      </c>
      <c r="D43" s="62">
        <v>-107841</v>
      </c>
      <c r="E43" s="59"/>
    </row>
    <row r="44" spans="1:5" s="30" customFormat="1" ht="11.25">
      <c r="A44" s="7" t="s">
        <v>124</v>
      </c>
      <c r="B44" s="14">
        <v>0</v>
      </c>
      <c r="C44" s="8">
        <v>593755</v>
      </c>
      <c r="D44" s="62">
        <v>0</v>
      </c>
      <c r="E44" s="59"/>
    </row>
    <row r="45" spans="1:5" s="30" customFormat="1" ht="11.25">
      <c r="A45" s="41" t="s">
        <v>125</v>
      </c>
      <c r="B45" s="15">
        <v>-8318</v>
      </c>
      <c r="C45" s="15">
        <v>-9718</v>
      </c>
      <c r="D45" s="63">
        <v>-2411</v>
      </c>
      <c r="E45" s="64"/>
    </row>
    <row r="46" spans="1:5" s="30" customFormat="1" ht="11.25">
      <c r="A46" s="9" t="s">
        <v>126</v>
      </c>
      <c r="B46" s="10">
        <v>2906</v>
      </c>
      <c r="C46" s="10">
        <v>9006</v>
      </c>
      <c r="D46" s="65">
        <v>2144</v>
      </c>
      <c r="E46" s="61"/>
    </row>
    <row r="47" spans="1:5" s="30" customFormat="1" ht="11.25">
      <c r="A47" s="7"/>
      <c r="B47" s="8"/>
      <c r="C47" s="8"/>
      <c r="D47" s="62"/>
      <c r="E47" s="59"/>
    </row>
    <row r="48" spans="1:5" s="30" customFormat="1" ht="11.25">
      <c r="A48" s="6" t="s">
        <v>127</v>
      </c>
      <c r="B48" s="8">
        <v>-657624</v>
      </c>
      <c r="C48" s="8">
        <v>-715363</v>
      </c>
      <c r="D48" s="62">
        <v>-184238</v>
      </c>
      <c r="E48" s="59"/>
    </row>
    <row r="49" spans="1:5" s="30" customFormat="1" ht="11.25">
      <c r="A49" s="7"/>
      <c r="B49" s="8"/>
      <c r="C49" s="8"/>
      <c r="D49" s="62"/>
      <c r="E49" s="59"/>
    </row>
    <row r="50" spans="1:5" s="30" customFormat="1" ht="11.25">
      <c r="A50" s="7" t="s">
        <v>128</v>
      </c>
      <c r="B50" s="8">
        <v>-235973</v>
      </c>
      <c r="C50" s="8">
        <v>-376504</v>
      </c>
      <c r="D50" s="62">
        <v>-163297</v>
      </c>
      <c r="E50" s="59"/>
    </row>
    <row r="51" spans="1:5" s="30" customFormat="1" ht="11.25">
      <c r="A51" s="9" t="s">
        <v>129</v>
      </c>
      <c r="B51" s="10">
        <v>-12779</v>
      </c>
      <c r="C51" s="10">
        <v>-7717</v>
      </c>
      <c r="D51" s="65">
        <v>845</v>
      </c>
      <c r="E51" s="61"/>
    </row>
    <row r="52" spans="1:5" s="30" customFormat="1" ht="11.25">
      <c r="A52" s="7"/>
      <c r="B52" s="8"/>
      <c r="C52" s="8"/>
      <c r="D52" s="62"/>
      <c r="E52" s="59"/>
    </row>
    <row r="53" spans="1:5" s="30" customFormat="1" ht="11.25">
      <c r="A53" s="6" t="s">
        <v>130</v>
      </c>
      <c r="B53" s="8">
        <v>-248752</v>
      </c>
      <c r="C53" s="8">
        <v>-384221</v>
      </c>
      <c r="D53" s="62">
        <v>-162452</v>
      </c>
      <c r="E53" s="59"/>
    </row>
    <row r="54" spans="1:5" s="30" customFormat="1" ht="11.25">
      <c r="A54" s="9" t="s">
        <v>131</v>
      </c>
      <c r="B54" s="10">
        <v>1904609</v>
      </c>
      <c r="C54" s="10">
        <v>1655857</v>
      </c>
      <c r="D54" s="65">
        <v>1271636</v>
      </c>
      <c r="E54" s="61"/>
    </row>
    <row r="55" spans="1:5" s="30" customFormat="1" ht="11.25">
      <c r="A55" s="7"/>
      <c r="B55" s="8"/>
      <c r="C55" s="8"/>
      <c r="D55" s="62"/>
      <c r="E55" s="59"/>
    </row>
    <row r="56" spans="1:5" s="30" customFormat="1" ht="11.25">
      <c r="A56" s="6" t="s">
        <v>132</v>
      </c>
      <c r="B56" s="8">
        <v>1655857</v>
      </c>
      <c r="C56" s="8">
        <v>1271636</v>
      </c>
      <c r="D56" s="62">
        <v>1109184</v>
      </c>
      <c r="E56" s="59"/>
    </row>
  </sheetData>
  <mergeCells count="2">
    <mergeCell ref="A3:E3"/>
    <mergeCell ref="A2:E2"/>
  </mergeCells>
  <printOptions/>
  <pageMargins left="0.75" right="0.75" top="1" bottom="1" header="0.5" footer="0.5"/>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1969-12-31T23:00:00Z</cp:lastPrinted>
  <dcterms:created xsi:type="dcterms:W3CDTF">1969-12-31T23:00:00Z</dcterms:created>
  <dcterms:modified xsi:type="dcterms:W3CDTF">2009-03-18T10:48:35Z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