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I:\MANACARE\DATA\Bryson's Files\Price Transparency\FY25\HSC\"/>
    </mc:Choice>
  </mc:AlternateContent>
  <xr:revisionPtr revIDLastSave="0" documentId="13_ncr:1_{364D8A97-FDCE-402E-BD00-5862220ED952}" xr6:coauthVersionLast="47" xr6:coauthVersionMax="47" xr10:uidLastSave="{00000000-0000-0000-0000-000000000000}"/>
  <bookViews>
    <workbookView xWindow="-120" yWindow="-120" windowWidth="38640" windowHeight="21240" xr2:uid="{0C416A36-BB7C-44EB-9BC4-2CEFD2A1275A}"/>
  </bookViews>
  <sheets>
    <sheet name="hsc-shoppable-services-2025" sheetId="1" r:id="rId1"/>
  </sheets>
  <definedNames>
    <definedName name="_xlnm._FilterDatabase" localSheetId="0" hidden="1">'hsc-shoppable-services-2025'!$A$5:$V$102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2" i="1" l="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G7" i="1" l="1"/>
  <c r="G15" i="1"/>
  <c r="G31" i="1"/>
  <c r="G47" i="1"/>
  <c r="G71" i="1"/>
  <c r="G87" i="1"/>
  <c r="G95" i="1"/>
  <c r="F73" i="1"/>
  <c r="F41" i="1"/>
  <c r="G8" i="1"/>
  <c r="G51" i="1"/>
  <c r="G59" i="1"/>
  <c r="G75" i="1"/>
  <c r="G83" i="1"/>
  <c r="G72" i="1"/>
  <c r="F33" i="1"/>
  <c r="F57" i="1"/>
  <c r="F12" i="1"/>
  <c r="F20" i="1"/>
  <c r="F28" i="1"/>
  <c r="F52" i="1"/>
  <c r="F60" i="1"/>
  <c r="G76" i="1"/>
  <c r="F84" i="1"/>
  <c r="G92" i="1"/>
  <c r="F9" i="1"/>
  <c r="G14" i="1"/>
  <c r="G38" i="1"/>
  <c r="G46" i="1"/>
  <c r="G54" i="1"/>
  <c r="G78" i="1"/>
  <c r="G94" i="1"/>
  <c r="G102" i="1"/>
  <c r="F8" i="1"/>
  <c r="F16" i="1"/>
  <c r="F24" i="1"/>
  <c r="F32" i="1"/>
  <c r="F40" i="1"/>
  <c r="F48" i="1"/>
  <c r="F56" i="1"/>
  <c r="F64" i="1"/>
  <c r="F72" i="1"/>
  <c r="F80" i="1"/>
  <c r="F88" i="1"/>
  <c r="F96" i="1"/>
  <c r="G48" i="1"/>
  <c r="G80" i="1"/>
  <c r="G9" i="1"/>
  <c r="G25" i="1"/>
  <c r="G41" i="1"/>
  <c r="G49" i="1"/>
  <c r="G65" i="1"/>
  <c r="G73" i="1"/>
  <c r="G81" i="1"/>
  <c r="G89" i="1"/>
  <c r="G16" i="1"/>
  <c r="F49" i="1"/>
  <c r="F81" i="1"/>
  <c r="G10" i="1"/>
  <c r="G18" i="1"/>
  <c r="G42" i="1"/>
  <c r="G58" i="1"/>
  <c r="G66" i="1"/>
  <c r="G90" i="1"/>
  <c r="F17" i="1"/>
  <c r="G56" i="1"/>
  <c r="G88" i="1"/>
  <c r="F25" i="1"/>
  <c r="F89" i="1"/>
  <c r="G64" i="1"/>
  <c r="G13" i="1"/>
  <c r="G21" i="1"/>
  <c r="F29" i="1"/>
  <c r="F45" i="1"/>
  <c r="G53" i="1"/>
  <c r="G69" i="1"/>
  <c r="G77" i="1"/>
  <c r="F93" i="1"/>
  <c r="G101" i="1"/>
  <c r="F65" i="1"/>
  <c r="F97" i="1"/>
  <c r="G20" i="1"/>
  <c r="F21" i="1"/>
  <c r="F61" i="1"/>
  <c r="F7" i="1"/>
  <c r="F11" i="1"/>
  <c r="F15" i="1"/>
  <c r="F19" i="1"/>
  <c r="F23" i="1"/>
  <c r="F27" i="1"/>
  <c r="F31" i="1"/>
  <c r="F35" i="1"/>
  <c r="F39" i="1"/>
  <c r="F43" i="1"/>
  <c r="F47" i="1"/>
  <c r="F51" i="1"/>
  <c r="F55" i="1"/>
  <c r="F59" i="1"/>
  <c r="F63" i="1"/>
  <c r="F67" i="1"/>
  <c r="F71" i="1"/>
  <c r="F75" i="1"/>
  <c r="F79" i="1"/>
  <c r="F83" i="1"/>
  <c r="F87" i="1"/>
  <c r="F91" i="1"/>
  <c r="F95" i="1"/>
  <c r="F99" i="1"/>
  <c r="F69" i="1"/>
  <c r="F77" i="1"/>
  <c r="G12" i="1"/>
  <c r="G60" i="1"/>
  <c r="F37" i="1"/>
  <c r="F85" i="1"/>
  <c r="F36" i="1"/>
  <c r="F44" i="1"/>
  <c r="F68" i="1"/>
  <c r="F76" i="1"/>
  <c r="F92" i="1"/>
  <c r="F100" i="1"/>
  <c r="F101" i="1"/>
  <c r="F13" i="1"/>
  <c r="F53" i="1"/>
  <c r="G45" i="1"/>
  <c r="G93" i="1"/>
  <c r="F6" i="1"/>
  <c r="F10" i="1"/>
  <c r="F14" i="1"/>
  <c r="F18" i="1"/>
  <c r="F22" i="1"/>
  <c r="F26" i="1"/>
  <c r="F30" i="1"/>
  <c r="F34" i="1"/>
  <c r="F38" i="1"/>
  <c r="F42" i="1"/>
  <c r="F46" i="1"/>
  <c r="F50" i="1"/>
  <c r="F54" i="1"/>
  <c r="F58" i="1"/>
  <c r="F62" i="1"/>
  <c r="F66" i="1"/>
  <c r="F70" i="1"/>
  <c r="F74" i="1"/>
  <c r="F78" i="1"/>
  <c r="F82" i="1"/>
  <c r="F86" i="1"/>
  <c r="F90" i="1"/>
  <c r="F94" i="1"/>
  <c r="F98" i="1"/>
  <c r="F102" i="1"/>
</calcChain>
</file>

<file path=xl/sharedStrings.xml><?xml version="1.0" encoding="utf-8"?>
<sst xmlns="http://schemas.openxmlformats.org/spreadsheetml/2006/main" count="561" uniqueCount="181">
  <si>
    <t>HSC Pediatric Center</t>
  </si>
  <si>
    <t>Shoppable Services File</t>
  </si>
  <si>
    <t>CPT Code</t>
  </si>
  <si>
    <t>CPT Code Name</t>
  </si>
  <si>
    <t>Revenue Code</t>
  </si>
  <si>
    <t xml:space="preserve"> CPT Code Price </t>
  </si>
  <si>
    <t xml:space="preserve"> Self Pay Discount Cash Price  </t>
  </si>
  <si>
    <t xml:space="preserve"> Min Allowable </t>
  </si>
  <si>
    <t xml:space="preserve"> Max Allowable </t>
  </si>
  <si>
    <t xml:space="preserve"> Aetna Commercial </t>
  </si>
  <si>
    <t xml:space="preserve"> Amerigroup DC </t>
  </si>
  <si>
    <t xml:space="preserve"> Amerihealth DC </t>
  </si>
  <si>
    <t xml:space="preserve"> Anthem Commercial </t>
  </si>
  <si>
    <t xml:space="preserve"> CareFirst Commercial -PPO Product </t>
  </si>
  <si>
    <t xml:space="preserve"> CareFirst Commercial - HMO Product </t>
  </si>
  <si>
    <t xml:space="preserve"> HSCSN </t>
  </si>
  <si>
    <t xml:space="preserve"> Kaiser MD Medicaid </t>
  </si>
  <si>
    <t xml:space="preserve"> Kaiser Commercial  </t>
  </si>
  <si>
    <t xml:space="preserve"> Maryland Physicians Care </t>
  </si>
  <si>
    <t xml:space="preserve"> MedStar DC </t>
  </si>
  <si>
    <t xml:space="preserve"> Priority Partners </t>
  </si>
  <si>
    <t xml:space="preserve"> United Healthcare Commercial </t>
  </si>
  <si>
    <t xml:space="preserve"> United Community Plan of MD </t>
  </si>
  <si>
    <t xml:space="preserve"> Wellpoint MD </t>
  </si>
  <si>
    <t>THERAPEUTIC PROCEDURE EXER 15 MIN</t>
  </si>
  <si>
    <t xml:space="preserve"> $152 per visit </t>
  </si>
  <si>
    <t xml:space="preserve"> Paid under EAPG </t>
  </si>
  <si>
    <t xml:space="preserve"> 270.00 per visit </t>
  </si>
  <si>
    <t>PSYCHOTHERAPY 60 MIN W/PT</t>
  </si>
  <si>
    <t xml:space="preserve"> -   </t>
  </si>
  <si>
    <t>PSYCHOTHERAPY 45 MIN W/PT &amp;/OR FAM MEM</t>
  </si>
  <si>
    <t>NEW OFFICE OR OUTPATIENT DETAILED 30 MIN</t>
  </si>
  <si>
    <t>PSYCHOTHERAPY 30 MIN W/PT&amp;/OR FAM MEM</t>
  </si>
  <si>
    <t>NEW OFFICE OR OUTPATIENT COMPREHENSIVE 45 MIN</t>
  </si>
  <si>
    <t>FAMILY PSYCHOTHERAPY W/O PATIENT</t>
  </si>
  <si>
    <t>GROUP PSYCHOTHERAPY</t>
  </si>
  <si>
    <t>FAMILY PSYCHOTHERAPY W/PATIENT</t>
  </si>
  <si>
    <t>TREATMENT OF SPEECH LANG VOIC COMM INDIV</t>
  </si>
  <si>
    <t>THERAPEUTIC ACTIVITIES 15 MIN</t>
  </si>
  <si>
    <t>THERAPEUTIC SERV FOR SPEECH GENERATE DEVICE</t>
  </si>
  <si>
    <t>ESTABLISHED OFFICE OR OUTPATIENT, EXPANDED 15 MIN</t>
  </si>
  <si>
    <t>TX OF SWALLOW DYSFUNCTION AND/OR ORAL FUNC</t>
  </si>
  <si>
    <t>NEUROMUSCULAR RE-ED 15 MIN</t>
  </si>
  <si>
    <t>GAIT TRAINING 15 MIN</t>
  </si>
  <si>
    <t>H2019</t>
  </si>
  <si>
    <t>THERAPEUTIC BEHAVIORAL SERVICES 15 MIN</t>
  </si>
  <si>
    <t xml:space="preserve"> 32.50 per unit </t>
  </si>
  <si>
    <t>SHORT LEG CAST WALK OR AMB 50</t>
  </si>
  <si>
    <t>ASSISTIVE TECH ASSESS W/RPT 15 MIN</t>
  </si>
  <si>
    <t>Nutrition Therapy Re-assessment Indiv. 15 min.</t>
  </si>
  <si>
    <t>ORTHC/PROSTC MGMT SBSQ ENC</t>
  </si>
  <si>
    <t>THERAPEUTIC SERV FOR NON-ST GEN DEVICE</t>
  </si>
  <si>
    <t>WHEELCHAIR MANAGEMENT 15 MIN</t>
  </si>
  <si>
    <t>ORTHO MGMT AND TRAIN INT ENC 15 MIN</t>
  </si>
  <si>
    <t>MANUAL THERAPY TECHNIQUES 15 MIN</t>
  </si>
  <si>
    <t>NEW OFFICE OR OUTPATIENT EXPANDED 20 MIN</t>
  </si>
  <si>
    <t>Nutrition Therapy Initial Assessment Indiv. 15 min</t>
  </si>
  <si>
    <t>SHORT LEG CAST WALK OR AMB RT</t>
  </si>
  <si>
    <t>ESTABLISHED OFFICE OR OUTPATIENT, PROBLEM FOCUED 10 MIN</t>
  </si>
  <si>
    <t>SENSORY INTEGRATION TECH 15 MIN</t>
  </si>
  <si>
    <t>SELF CARE/HOME ADLS 15 MIN</t>
  </si>
  <si>
    <t>SHORT LEG CAST WALK OR AMB LT</t>
  </si>
  <si>
    <t>SHORT LEG CAST BELOW KNEE TO TOES 50</t>
  </si>
  <si>
    <t>ESTABLISHED OFFICE OR OUTPATIENT, DETAILED 25 MIN</t>
  </si>
  <si>
    <t>EVAL OF ORAL &amp; PHARYNGEAL SWALLOW</t>
  </si>
  <si>
    <t>EVAL OF SOU PROD W/LANG COMP &amp; EXP</t>
  </si>
  <si>
    <t>PSYCHIATRIC DIAGNOSTIC EVALUATION</t>
  </si>
  <si>
    <t>TREATMENT OF SPEECH LANG VOIC COMM GROUP</t>
  </si>
  <si>
    <t>OT EVALUATION MOD COMPLEX 45 MIN</t>
  </si>
  <si>
    <t>PT EVALUATION LOW COMPLEX 20 MIN</t>
  </si>
  <si>
    <t>AQUATIC THERAPY 15 MIN</t>
  </si>
  <si>
    <t>OT EVALUATION LOW COMPLEX 30 MIN</t>
  </si>
  <si>
    <t>PSYCL/NRPSYC TST PHY/QHP EA</t>
  </si>
  <si>
    <t>SHORT LEG CAST BELOW KNEE TO TOES RT</t>
  </si>
  <si>
    <t>PT EVALUATION MOD COMPLEX 30 MIN</t>
  </si>
  <si>
    <t>PSYCHIATRIC DIAGNOSTIC EVAL W/MED SERV</t>
  </si>
  <si>
    <t>PSYCH TESTING EVAL each additional hour</t>
  </si>
  <si>
    <t>Nutrition Group Therapy 30 MIN</t>
  </si>
  <si>
    <t>PSYCH TESTING EVAL FIRST HOUR</t>
  </si>
  <si>
    <t>SHORT LEG CAST BELOW KNEE TO TOES LT</t>
  </si>
  <si>
    <t>SHORT LEG SPLINT CALF TO FOOT 50</t>
  </si>
  <si>
    <t>PSYTX PT&amp;/FAM W/E&amp;M 30 MIN</t>
  </si>
  <si>
    <t>PHYS PERF TEST OR MEAS W/RPT 15 MIN</t>
  </si>
  <si>
    <t>PSYCL/NRPSYC TST PHY/QHP 1ST</t>
  </si>
  <si>
    <t>PT RE-EVALUATION ESTABLISHED PATIENT</t>
  </si>
  <si>
    <t>PT EVALUATION HIGH COMPLEX 45 MIN</t>
  </si>
  <si>
    <t>OT EVALUATION HIGH COMPLEX 60 MIN</t>
  </si>
  <si>
    <t>TX OF SWALLOW DYSFUNCTION AND/O ORAL FUNC</t>
  </si>
  <si>
    <t>OT RE-EVALUATION ESTABLISHED PATIENT</t>
  </si>
  <si>
    <t>SHORT ARM CAST ELBOW TO FINGER LT</t>
  </si>
  <si>
    <t>SHORT LEG SPLINT CALF TO FOOT RT</t>
  </si>
  <si>
    <t>ESTABLISHED OFFICE OR OUTPATIENT, COMPREHENSIVE 40 MIN</t>
  </si>
  <si>
    <t>ADAPTIVE BEHAVIOR TX BY TECH</t>
  </si>
  <si>
    <t>COMM/WORK REINTEGRATION TRAIN 15 MIN</t>
  </si>
  <si>
    <t>SHT ARM SPLINT FOREARM TO HAND STAT LT</t>
  </si>
  <si>
    <t>LONG ARM CAST SHOULDER TO HAND LT</t>
  </si>
  <si>
    <t>ESTABLISHED OFFICE OR OUTPATIENT, BRIEF 5 MIN</t>
  </si>
  <si>
    <t>SHT ARM SPLINT FOREARM TO HAND STAT 50</t>
  </si>
  <si>
    <t>HLTH BHV ASSMT/REASSESSMENT</t>
  </si>
  <si>
    <t>EVAL OF SPEECH SOUND PRODUCTION</t>
  </si>
  <si>
    <t>SHORT ARM CAST ELBOW TO FINGER RT</t>
  </si>
  <si>
    <t>LNG ARM SPLINT FOREARM TO HAND STAT 50</t>
  </si>
  <si>
    <t>SHT ARM SPLINT FOREARM TO HAND STAT RT</t>
  </si>
  <si>
    <t>HLTH BHV IVNTJ GRP INITIAL 30 MIN</t>
  </si>
  <si>
    <t>LONG ARM CAST SHOULDER TO HAND RT</t>
  </si>
  <si>
    <t>HLTH BEHAVIOR INTERV INDIV INIT 30 MIN</t>
  </si>
  <si>
    <t>LNG ARM SPLINT FOREARM TO HAND STAT LT</t>
  </si>
  <si>
    <t>H0031</t>
  </si>
  <si>
    <t>MENTAL HEALTH ASSESSMENT, NON PHYSICIAN</t>
  </si>
  <si>
    <t xml:space="preserve"> 256.26 per visit </t>
  </si>
  <si>
    <t>THERAPEUTIC PROCEDURE GROUP</t>
  </si>
  <si>
    <t>MASSAGE 15 MIN</t>
  </si>
  <si>
    <t>MANUAL ELECT STIM 15 MIN</t>
  </si>
  <si>
    <t>LNG ARM SPLINT FOREARM TO HAND STAT RT</t>
  </si>
  <si>
    <t>The HSC Pediatric Center is a sub-acute children’s hospital that provides medical and rehabilitation care to children and young adults through its inpatient, outpatient, and behavioral health programs.  As a specialty hospital serving patients with complex health care needs, The HSC Pediatric Center does not provide all of the 70 CMS identified shoppable services.  This list contains all of the shoppable services available at The HSC Pediatric Center.</t>
  </si>
  <si>
    <t>2020 CPT/HCPCS Primary Code</t>
  </si>
  <si>
    <t>Specified Shoppable Service</t>
  </si>
  <si>
    <t>Note</t>
  </si>
  <si>
    <t>New patient office of other outpatient visit, typically 60 min</t>
  </si>
  <si>
    <t>CMS Mandated Procedures Not Performed</t>
  </si>
  <si>
    <t>Patient office consultation, typically 40 min</t>
  </si>
  <si>
    <t>Patient office consultation, typically 60 min</t>
  </si>
  <si>
    <t>Initial new patient preventive medicine evaluation (18-39 years)</t>
  </si>
  <si>
    <t>Initial new patient preventive medicine evaluation (40-64 years)</t>
  </si>
  <si>
    <t>Basic metabolic panel</t>
  </si>
  <si>
    <t>Blood test, comprehensive group of blood chemicals</t>
  </si>
  <si>
    <t>Obstetric blood test panel</t>
  </si>
  <si>
    <t>Blood test, lipids (cholesterol and triglycerides)</t>
  </si>
  <si>
    <t>Kidney function panel test</t>
  </si>
  <si>
    <t>Liver function blood test panel</t>
  </si>
  <si>
    <t>Manual urinalysis test with examination using microscope 81000 or</t>
  </si>
  <si>
    <t>Automated urinalysis test 81002 or</t>
  </si>
  <si>
    <t>PSA (prostate specific antigen) 84153-</t>
  </si>
  <si>
    <t>Blood test, thyroid stimulating hormone (TSH)</t>
  </si>
  <si>
    <t>Complete blood cell count, with differential white blood cells, automated</t>
  </si>
  <si>
    <t>Complete blood count, automated</t>
  </si>
  <si>
    <t>Blood test, clotting time</t>
  </si>
  <si>
    <t>Coagulation assessment blood test</t>
  </si>
  <si>
    <t>CT scan, head or brain, without contrast</t>
  </si>
  <si>
    <t>MRI scan of brain before and after contrast</t>
  </si>
  <si>
    <t>X-Ray, lower back, minimum four views</t>
  </si>
  <si>
    <t>MRI scan of lower spinal canal</t>
  </si>
  <si>
    <t>CT scan, pelvis, with contrast</t>
  </si>
  <si>
    <t>MRI scan of leg joint</t>
  </si>
  <si>
    <t>CT scan of abdomen and pelvis with contrast</t>
  </si>
  <si>
    <t>Ultrasound of abdomen</t>
  </si>
  <si>
    <t>Abdominal ultrasound of pregnant uterus (greater or equal to 14 weeks 0 days) single or first fetus</t>
  </si>
  <si>
    <t>Ultrasound pelvis through vagina</t>
  </si>
  <si>
    <t>Mammography of one breast</t>
  </si>
  <si>
    <t>Mammography of both breasts</t>
  </si>
  <si>
    <t>Mammography, screening, bilateral</t>
  </si>
  <si>
    <t>Cardiac valve and other major cardiothoracic procedures with cardiac catheterization with major complications or comorbidities</t>
  </si>
  <si>
    <t>Spinal fusion except cervical without major comorbid conditions or complications (MCC)</t>
  </si>
  <si>
    <t>Major joint replacement or reattachment of lower extremity without major comorbid conditions or complications (MCC).</t>
  </si>
  <si>
    <t>Cervical spinal fusion without comorbid conditions (CC) or major comorbid conditions or complications (MCC).</t>
  </si>
  <si>
    <t>Uterine and adnexa procedures for non-malignancy without comorbid conditions (CC) or major comorbid conditions or complications (MCC)</t>
  </si>
  <si>
    <t>Removal of 1 or more breast growth, open procedure</t>
  </si>
  <si>
    <t>Shaving of shoulder bone using an endoscope</t>
  </si>
  <si>
    <t>Removal of one knee cartilage using an endoscope</t>
  </si>
  <si>
    <t>Removal of tonsils and adenoid glands patient younger than age 12</t>
  </si>
  <si>
    <t>Diagnostic examination of esophagus, stomach, and/or upper small bowel using an endoscope</t>
  </si>
  <si>
    <t>Biopsy of the esophagus, stomach, and/or upper small bowel using an endoscope</t>
  </si>
  <si>
    <t>Diagnostic examination of large bowel using an endoscope</t>
  </si>
  <si>
    <t>Biopsy of large bowel using an endoscope</t>
  </si>
  <si>
    <t>Removal of polyps or growths of large bowel using an endoscope</t>
  </si>
  <si>
    <t>Ultrasound examination of lower large bowel using an endoscope</t>
  </si>
  <si>
    <t>Removal of gallbladder using an endoscope</t>
  </si>
  <si>
    <t>Repair of groin hernia patient age 5 years or older</t>
  </si>
  <si>
    <t>Biopsy of prostate gland</t>
  </si>
  <si>
    <t>Surgical removal of prostate and surrounding lymph nodes using an endoscope</t>
  </si>
  <si>
    <t>Routine obstetric care for vaginal delivery, including pre-and post_x0002_delivery care</t>
  </si>
  <si>
    <t>Routine obstetric care for cesarean delivery, including pre-and post_x0002_delivery care</t>
  </si>
  <si>
    <t>Routine obstetric care for vaginal delivery after prior cesarean delivery including pre-and post-delivery care</t>
  </si>
  <si>
    <t>Injection of substance into spinal canal of lower back or sacrum using imaging guidance 62322-</t>
  </si>
  <si>
    <t>Injections of anesthetic and/or steroid drug into lower or sacral spine nerve root using imaging guidance</t>
  </si>
  <si>
    <t>Removal of recurring cataract in lens capsule using laser</t>
  </si>
  <si>
    <t>Removal of cataract with insertion of lens</t>
  </si>
  <si>
    <t>Electrocardiogram, routine, with interpretation and report</t>
  </si>
  <si>
    <t>Insertion of catheter into left heart for diagnosis</t>
  </si>
  <si>
    <t>Sleep study</t>
  </si>
  <si>
    <t>Date of Last Update: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</si>
</sst>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font>
    <font>
      <sz val="11"/>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
    <xf numFmtId="0" fontId="0" fillId="0" borderId="0" xfId="0"/>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3CDF-12CA-4EC0-A960-6742AA6E5D82}">
  <dimension ref="A1:V167"/>
  <sheetViews>
    <sheetView tabSelected="1" workbookViewId="0">
      <pane ySplit="5" topLeftCell="A6" activePane="bottomLeft" state="frozen"/>
      <selection pane="bottomLeft" activeCell="B20" sqref="B20"/>
    </sheetView>
  </sheetViews>
  <sheetFormatPr defaultRowHeight="15" x14ac:dyDescent="0.25"/>
  <cols>
    <col min="1" max="1" width="11.140625" customWidth="1"/>
    <col min="2" max="2" width="90.140625" customWidth="1"/>
    <col min="3" max="3" width="15.140625" customWidth="1"/>
    <col min="4" max="4" width="15.140625" bestFit="1" customWidth="1"/>
    <col min="5" max="5" width="15.140625" customWidth="1"/>
    <col min="6" max="6" width="27.42578125" bestFit="1" customWidth="1"/>
    <col min="7" max="7" width="27.42578125" customWidth="1"/>
    <col min="8" max="8" width="14.85546875" bestFit="1" customWidth="1"/>
    <col min="9" max="9" width="15.140625" bestFit="1" customWidth="1"/>
    <col min="10" max="10" width="18.42578125" bestFit="1" customWidth="1"/>
    <col min="11" max="11" width="15.42578125" bestFit="1" customWidth="1"/>
    <col min="12" max="12" width="16.7109375" bestFit="1" customWidth="1"/>
    <col min="13" max="13" width="20.28515625" bestFit="1" customWidth="1"/>
    <col min="14" max="14" width="33.5703125" bestFit="1" customWidth="1"/>
    <col min="15" max="15" width="34.85546875" bestFit="1" customWidth="1"/>
    <col min="16" max="16" width="15.140625" bestFit="1" customWidth="1"/>
    <col min="17" max="17" width="19.5703125" bestFit="1" customWidth="1"/>
    <col min="18" max="18" width="19" bestFit="1" customWidth="1"/>
    <col min="19" max="19" width="24.5703125" bestFit="1" customWidth="1"/>
    <col min="20" max="20" width="21.42578125" customWidth="1"/>
    <col min="21" max="21" width="16.42578125" bestFit="1" customWidth="1"/>
    <col min="22" max="22" width="29.42578125" bestFit="1" customWidth="1"/>
    <col min="23" max="23" width="29.140625" bestFit="1" customWidth="1"/>
    <col min="24" max="24" width="14.28515625" bestFit="1" customWidth="1"/>
  </cols>
  <sheetData>
    <row r="1" spans="1:22" x14ac:dyDescent="0.25">
      <c r="A1" t="s">
        <v>0</v>
      </c>
    </row>
    <row r="2" spans="1:22" x14ac:dyDescent="0.25">
      <c r="A2" t="s">
        <v>1</v>
      </c>
    </row>
    <row r="3" spans="1:22" x14ac:dyDescent="0.25">
      <c r="A3" t="s">
        <v>180</v>
      </c>
    </row>
    <row r="5" spans="1:22" x14ac:dyDescent="0.25">
      <c r="A5" t="s">
        <v>2</v>
      </c>
      <c r="B5" t="s">
        <v>3</v>
      </c>
      <c r="C5" t="s">
        <v>4</v>
      </c>
      <c r="D5" t="s">
        <v>5</v>
      </c>
      <c r="E5" t="s">
        <v>6</v>
      </c>
      <c r="F5" t="s">
        <v>7</v>
      </c>
      <c r="G5" t="s">
        <v>8</v>
      </c>
      <c r="H5" t="s">
        <v>9</v>
      </c>
      <c r="I5" t="s">
        <v>10</v>
      </c>
      <c r="J5" t="s">
        <v>11</v>
      </c>
      <c r="K5" t="s">
        <v>12</v>
      </c>
      <c r="L5" t="s">
        <v>13</v>
      </c>
      <c r="M5" t="s">
        <v>14</v>
      </c>
      <c r="N5" t="s">
        <v>15</v>
      </c>
      <c r="O5" t="s">
        <v>16</v>
      </c>
      <c r="P5" t="s">
        <v>17</v>
      </c>
      <c r="Q5" t="s">
        <v>18</v>
      </c>
      <c r="R5" t="s">
        <v>19</v>
      </c>
      <c r="S5" t="s">
        <v>20</v>
      </c>
      <c r="T5" t="s">
        <v>21</v>
      </c>
      <c r="U5" t="s">
        <v>22</v>
      </c>
      <c r="V5" t="s">
        <v>23</v>
      </c>
    </row>
    <row r="6" spans="1:22" x14ac:dyDescent="0.25">
      <c r="A6">
        <v>97110</v>
      </c>
      <c r="B6" t="s">
        <v>24</v>
      </c>
      <c r="C6">
        <v>420</v>
      </c>
      <c r="D6">
        <v>177</v>
      </c>
      <c r="E6">
        <f t="shared" ref="E6:E37" si="0">D6*0.5</f>
        <v>88.5</v>
      </c>
      <c r="F6">
        <f>MIN(H6:V6)</f>
        <v>27.04</v>
      </c>
      <c r="G6">
        <v>270</v>
      </c>
      <c r="H6">
        <v>27.116399999999999</v>
      </c>
      <c r="I6" t="s">
        <v>25</v>
      </c>
      <c r="J6" t="s">
        <v>26</v>
      </c>
      <c r="K6">
        <f>D6*0.95</f>
        <v>168.15</v>
      </c>
      <c r="L6">
        <f>D6*0.74</f>
        <v>130.97999999999999</v>
      </c>
      <c r="M6">
        <f>D6*0.68</f>
        <v>120.36000000000001</v>
      </c>
      <c r="N6">
        <v>27.04</v>
      </c>
      <c r="O6">
        <v>107.97</v>
      </c>
      <c r="P6">
        <f>D6*0.78</f>
        <v>138.06</v>
      </c>
      <c r="Q6">
        <v>88.5</v>
      </c>
      <c r="R6">
        <v>75.599999999999994</v>
      </c>
      <c r="S6">
        <f>D6*0.61</f>
        <v>107.97</v>
      </c>
      <c r="T6" t="s">
        <v>27</v>
      </c>
      <c r="U6">
        <f>D6*0.61</f>
        <v>107.97</v>
      </c>
      <c r="V6">
        <f>D6*0.61</f>
        <v>107.97</v>
      </c>
    </row>
    <row r="7" spans="1:22" x14ac:dyDescent="0.25">
      <c r="A7">
        <v>90837</v>
      </c>
      <c r="B7" t="s">
        <v>28</v>
      </c>
      <c r="C7">
        <v>914</v>
      </c>
      <c r="D7">
        <v>478</v>
      </c>
      <c r="E7">
        <f t="shared" si="0"/>
        <v>239</v>
      </c>
      <c r="F7">
        <f t="shared" ref="F7:F70" si="1">MIN(H7:V7)</f>
        <v>111.58</v>
      </c>
      <c r="G7">
        <f t="shared" ref="G7:G69" si="2">MAX(H7:V7)</f>
        <v>454.09999999999997</v>
      </c>
      <c r="H7">
        <v>138.24879999999999</v>
      </c>
      <c r="I7" t="s">
        <v>25</v>
      </c>
      <c r="J7" t="s">
        <v>26</v>
      </c>
      <c r="K7">
        <f t="shared" ref="K7:K70" si="3">D7*0.95</f>
        <v>454.09999999999997</v>
      </c>
      <c r="L7">
        <f t="shared" ref="L7:L70" si="4">D7*0.74</f>
        <v>353.71999999999997</v>
      </c>
      <c r="M7">
        <f t="shared" ref="M7:M70" si="5">D7*0.68</f>
        <v>325.04000000000002</v>
      </c>
      <c r="N7">
        <v>111.58</v>
      </c>
      <c r="O7">
        <v>291.58</v>
      </c>
      <c r="P7">
        <f>D7*0.78</f>
        <v>372.84000000000003</v>
      </c>
      <c r="Q7">
        <v>239</v>
      </c>
      <c r="R7" t="s">
        <v>29</v>
      </c>
      <c r="S7">
        <f>D7*0.61</f>
        <v>291.58</v>
      </c>
      <c r="T7" t="s">
        <v>27</v>
      </c>
      <c r="U7">
        <f t="shared" ref="U7:U70" si="6">D7*0.61</f>
        <v>291.58</v>
      </c>
      <c r="V7">
        <f t="shared" ref="V7:V70" si="7">D7*0.61</f>
        <v>291.58</v>
      </c>
    </row>
    <row r="8" spans="1:22" x14ac:dyDescent="0.25">
      <c r="A8">
        <v>90834</v>
      </c>
      <c r="B8" t="s">
        <v>30</v>
      </c>
      <c r="C8">
        <v>914</v>
      </c>
      <c r="D8">
        <v>380</v>
      </c>
      <c r="E8">
        <f t="shared" si="0"/>
        <v>190</v>
      </c>
      <c r="F8">
        <f t="shared" si="1"/>
        <v>76</v>
      </c>
      <c r="G8">
        <f t="shared" si="2"/>
        <v>361</v>
      </c>
      <c r="H8">
        <v>94.163999999999987</v>
      </c>
      <c r="I8" t="s">
        <v>25</v>
      </c>
      <c r="J8" t="s">
        <v>26</v>
      </c>
      <c r="K8">
        <f t="shared" si="3"/>
        <v>361</v>
      </c>
      <c r="L8">
        <f t="shared" si="4"/>
        <v>281.2</v>
      </c>
      <c r="M8">
        <f t="shared" si="5"/>
        <v>258.40000000000003</v>
      </c>
      <c r="N8">
        <v>76</v>
      </c>
      <c r="O8">
        <v>231.79999999999998</v>
      </c>
      <c r="P8">
        <f>D8*0.78</f>
        <v>296.40000000000003</v>
      </c>
      <c r="Q8">
        <v>190</v>
      </c>
      <c r="R8" t="s">
        <v>29</v>
      </c>
      <c r="S8">
        <f>D8*0.61</f>
        <v>231.79999999999998</v>
      </c>
      <c r="T8" t="s">
        <v>27</v>
      </c>
      <c r="U8">
        <f t="shared" si="6"/>
        <v>231.79999999999998</v>
      </c>
      <c r="V8">
        <f t="shared" si="7"/>
        <v>231.79999999999998</v>
      </c>
    </row>
    <row r="9" spans="1:22" x14ac:dyDescent="0.25">
      <c r="A9">
        <v>99203</v>
      </c>
      <c r="B9" t="s">
        <v>31</v>
      </c>
      <c r="C9">
        <v>510</v>
      </c>
      <c r="D9">
        <v>994</v>
      </c>
      <c r="E9">
        <f t="shared" si="0"/>
        <v>497</v>
      </c>
      <c r="F9">
        <f t="shared" si="1"/>
        <v>73.86</v>
      </c>
      <c r="G9">
        <f t="shared" si="2"/>
        <v>944.3</v>
      </c>
      <c r="H9">
        <v>92.5946</v>
      </c>
      <c r="I9" t="s">
        <v>25</v>
      </c>
      <c r="J9" t="s">
        <v>26</v>
      </c>
      <c r="K9">
        <f t="shared" si="3"/>
        <v>944.3</v>
      </c>
      <c r="L9">
        <f t="shared" si="4"/>
        <v>735.56</v>
      </c>
      <c r="M9">
        <f t="shared" si="5"/>
        <v>675.92000000000007</v>
      </c>
      <c r="N9">
        <v>73.86</v>
      </c>
      <c r="O9">
        <v>606.34</v>
      </c>
      <c r="P9">
        <f t="shared" ref="P9:P72" si="8">D9*0.78</f>
        <v>775.32</v>
      </c>
      <c r="Q9">
        <v>497</v>
      </c>
      <c r="R9">
        <v>409.95</v>
      </c>
      <c r="S9">
        <f t="shared" ref="S9:S72" si="9">D9*0.61</f>
        <v>606.34</v>
      </c>
      <c r="T9" t="s">
        <v>27</v>
      </c>
      <c r="U9">
        <f t="shared" si="6"/>
        <v>606.34</v>
      </c>
      <c r="V9">
        <f t="shared" si="7"/>
        <v>606.34</v>
      </c>
    </row>
    <row r="10" spans="1:22" x14ac:dyDescent="0.25">
      <c r="A10">
        <v>90832</v>
      </c>
      <c r="B10" t="s">
        <v>32</v>
      </c>
      <c r="C10">
        <v>914</v>
      </c>
      <c r="D10">
        <v>422</v>
      </c>
      <c r="E10">
        <f t="shared" si="0"/>
        <v>211</v>
      </c>
      <c r="F10">
        <f t="shared" si="1"/>
        <v>57.24</v>
      </c>
      <c r="G10">
        <f t="shared" si="2"/>
        <v>400.9</v>
      </c>
      <c r="H10">
        <v>70.917999999999992</v>
      </c>
      <c r="I10" t="s">
        <v>25</v>
      </c>
      <c r="J10" t="s">
        <v>26</v>
      </c>
      <c r="K10">
        <f t="shared" si="3"/>
        <v>400.9</v>
      </c>
      <c r="L10">
        <f t="shared" si="4"/>
        <v>312.27999999999997</v>
      </c>
      <c r="M10">
        <f t="shared" si="5"/>
        <v>286.96000000000004</v>
      </c>
      <c r="N10">
        <v>57.24</v>
      </c>
      <c r="O10">
        <v>257.42</v>
      </c>
      <c r="P10">
        <f t="shared" si="8"/>
        <v>329.16</v>
      </c>
      <c r="Q10">
        <v>211</v>
      </c>
      <c r="R10" t="s">
        <v>29</v>
      </c>
      <c r="S10">
        <f t="shared" si="9"/>
        <v>257.42</v>
      </c>
      <c r="T10" t="s">
        <v>27</v>
      </c>
      <c r="U10">
        <f t="shared" si="6"/>
        <v>257.42</v>
      </c>
      <c r="V10">
        <f t="shared" si="7"/>
        <v>257.42</v>
      </c>
    </row>
    <row r="11" spans="1:22" x14ac:dyDescent="0.25">
      <c r="A11">
        <v>97110</v>
      </c>
      <c r="B11" t="s">
        <v>24</v>
      </c>
      <c r="C11">
        <v>430</v>
      </c>
      <c r="D11">
        <v>177</v>
      </c>
      <c r="E11">
        <f t="shared" si="0"/>
        <v>88.5</v>
      </c>
      <c r="F11">
        <f t="shared" si="1"/>
        <v>27.04</v>
      </c>
      <c r="G11">
        <v>270</v>
      </c>
      <c r="H11">
        <v>27.116399999999999</v>
      </c>
      <c r="I11" t="s">
        <v>25</v>
      </c>
      <c r="J11" t="s">
        <v>26</v>
      </c>
      <c r="K11">
        <f t="shared" si="3"/>
        <v>168.15</v>
      </c>
      <c r="L11">
        <f t="shared" si="4"/>
        <v>130.97999999999999</v>
      </c>
      <c r="M11">
        <f t="shared" si="5"/>
        <v>120.36000000000001</v>
      </c>
      <c r="N11">
        <v>27.04</v>
      </c>
      <c r="O11">
        <v>107.97</v>
      </c>
      <c r="P11">
        <f t="shared" si="8"/>
        <v>138.06</v>
      </c>
      <c r="Q11">
        <v>88.5</v>
      </c>
      <c r="R11">
        <v>75.599999999999994</v>
      </c>
      <c r="S11">
        <f t="shared" si="9"/>
        <v>107.97</v>
      </c>
      <c r="T11" t="s">
        <v>27</v>
      </c>
      <c r="U11">
        <f t="shared" si="6"/>
        <v>107.97</v>
      </c>
      <c r="V11">
        <f t="shared" si="7"/>
        <v>107.97</v>
      </c>
    </row>
    <row r="12" spans="1:22" x14ac:dyDescent="0.25">
      <c r="A12">
        <v>99204</v>
      </c>
      <c r="B12" t="s">
        <v>33</v>
      </c>
      <c r="C12">
        <v>510</v>
      </c>
      <c r="D12">
        <v>1489</v>
      </c>
      <c r="E12">
        <f t="shared" si="0"/>
        <v>744.5</v>
      </c>
      <c r="F12">
        <f t="shared" si="1"/>
        <v>118.64</v>
      </c>
      <c r="G12">
        <f t="shared" si="2"/>
        <v>1414.55</v>
      </c>
      <c r="H12">
        <v>152.24360000000001</v>
      </c>
      <c r="I12" t="s">
        <v>25</v>
      </c>
      <c r="J12" t="s">
        <v>26</v>
      </c>
      <c r="K12">
        <f t="shared" si="3"/>
        <v>1414.55</v>
      </c>
      <c r="L12">
        <f t="shared" si="4"/>
        <v>1101.8599999999999</v>
      </c>
      <c r="M12">
        <f t="shared" si="5"/>
        <v>1012.5200000000001</v>
      </c>
      <c r="N12">
        <v>118.64</v>
      </c>
      <c r="O12">
        <v>908.29</v>
      </c>
      <c r="P12">
        <f t="shared" si="8"/>
        <v>1161.42</v>
      </c>
      <c r="Q12">
        <v>744.5</v>
      </c>
      <c r="R12">
        <v>614.25</v>
      </c>
      <c r="S12">
        <f t="shared" si="9"/>
        <v>908.29</v>
      </c>
      <c r="T12" t="s">
        <v>27</v>
      </c>
      <c r="U12">
        <f t="shared" si="6"/>
        <v>908.29</v>
      </c>
      <c r="V12">
        <f t="shared" si="7"/>
        <v>908.29</v>
      </c>
    </row>
    <row r="13" spans="1:22" x14ac:dyDescent="0.25">
      <c r="A13">
        <v>90846</v>
      </c>
      <c r="B13" t="s">
        <v>34</v>
      </c>
      <c r="C13">
        <v>916</v>
      </c>
      <c r="D13">
        <v>456</v>
      </c>
      <c r="E13">
        <f t="shared" si="0"/>
        <v>228</v>
      </c>
      <c r="F13">
        <f t="shared" si="1"/>
        <v>82.23</v>
      </c>
      <c r="G13">
        <f t="shared" si="2"/>
        <v>433.2</v>
      </c>
      <c r="H13">
        <v>101.88119999999999</v>
      </c>
      <c r="I13" t="s">
        <v>25</v>
      </c>
      <c r="J13" t="s">
        <v>26</v>
      </c>
      <c r="K13">
        <f t="shared" si="3"/>
        <v>433.2</v>
      </c>
      <c r="L13">
        <f t="shared" si="4"/>
        <v>337.44</v>
      </c>
      <c r="M13">
        <f t="shared" si="5"/>
        <v>310.08000000000004</v>
      </c>
      <c r="N13">
        <v>82.23</v>
      </c>
      <c r="O13">
        <v>278.15999999999997</v>
      </c>
      <c r="P13">
        <f t="shared" si="8"/>
        <v>355.68</v>
      </c>
      <c r="Q13">
        <v>228</v>
      </c>
      <c r="R13" t="s">
        <v>29</v>
      </c>
      <c r="S13">
        <f t="shared" si="9"/>
        <v>278.15999999999997</v>
      </c>
      <c r="T13" t="s">
        <v>29</v>
      </c>
      <c r="U13">
        <f t="shared" si="6"/>
        <v>278.15999999999997</v>
      </c>
      <c r="V13">
        <f t="shared" si="7"/>
        <v>278.15999999999997</v>
      </c>
    </row>
    <row r="14" spans="1:22" x14ac:dyDescent="0.25">
      <c r="A14">
        <v>90853</v>
      </c>
      <c r="B14" t="s">
        <v>35</v>
      </c>
      <c r="C14">
        <v>915</v>
      </c>
      <c r="D14">
        <v>434</v>
      </c>
      <c r="E14">
        <f t="shared" si="0"/>
        <v>217</v>
      </c>
      <c r="F14">
        <f t="shared" si="1"/>
        <v>20.190000000000001</v>
      </c>
      <c r="G14">
        <f t="shared" si="2"/>
        <v>412.29999999999995</v>
      </c>
      <c r="H14">
        <v>25.015999999999998</v>
      </c>
      <c r="I14" t="s">
        <v>25</v>
      </c>
      <c r="J14" t="s">
        <v>26</v>
      </c>
      <c r="K14">
        <f t="shared" si="3"/>
        <v>412.29999999999995</v>
      </c>
      <c r="L14">
        <f t="shared" si="4"/>
        <v>321.15999999999997</v>
      </c>
      <c r="M14">
        <f t="shared" si="5"/>
        <v>295.12</v>
      </c>
      <c r="N14">
        <v>20.190000000000001</v>
      </c>
      <c r="O14">
        <v>264.74</v>
      </c>
      <c r="P14">
        <f t="shared" si="8"/>
        <v>338.52000000000004</v>
      </c>
      <c r="Q14">
        <v>217</v>
      </c>
      <c r="R14" t="s">
        <v>29</v>
      </c>
      <c r="S14">
        <f t="shared" si="9"/>
        <v>264.74</v>
      </c>
      <c r="T14" t="s">
        <v>29</v>
      </c>
      <c r="U14">
        <f t="shared" si="6"/>
        <v>264.74</v>
      </c>
      <c r="V14">
        <f t="shared" si="7"/>
        <v>264.74</v>
      </c>
    </row>
    <row r="15" spans="1:22" x14ac:dyDescent="0.25">
      <c r="A15">
        <v>90847</v>
      </c>
      <c r="B15" t="s">
        <v>36</v>
      </c>
      <c r="C15">
        <v>916</v>
      </c>
      <c r="D15">
        <v>380</v>
      </c>
      <c r="E15">
        <f t="shared" si="0"/>
        <v>190</v>
      </c>
      <c r="F15">
        <f t="shared" si="1"/>
        <v>85.75</v>
      </c>
      <c r="G15">
        <f t="shared" si="2"/>
        <v>361</v>
      </c>
      <c r="H15">
        <v>106.24720000000001</v>
      </c>
      <c r="I15" t="s">
        <v>25</v>
      </c>
      <c r="J15" t="s">
        <v>26</v>
      </c>
      <c r="K15">
        <f t="shared" si="3"/>
        <v>361</v>
      </c>
      <c r="L15">
        <f t="shared" si="4"/>
        <v>281.2</v>
      </c>
      <c r="M15">
        <f t="shared" si="5"/>
        <v>258.40000000000003</v>
      </c>
      <c r="N15">
        <v>85.75</v>
      </c>
      <c r="O15">
        <v>231.79999999999998</v>
      </c>
      <c r="P15">
        <f t="shared" si="8"/>
        <v>296.40000000000003</v>
      </c>
      <c r="Q15">
        <v>190</v>
      </c>
      <c r="R15" t="s">
        <v>29</v>
      </c>
      <c r="S15">
        <f t="shared" si="9"/>
        <v>231.79999999999998</v>
      </c>
      <c r="T15" t="s">
        <v>29</v>
      </c>
      <c r="U15">
        <f t="shared" si="6"/>
        <v>231.79999999999998</v>
      </c>
      <c r="V15">
        <f t="shared" si="7"/>
        <v>231.79999999999998</v>
      </c>
    </row>
    <row r="16" spans="1:22" x14ac:dyDescent="0.25">
      <c r="A16">
        <v>92507</v>
      </c>
      <c r="B16" t="s">
        <v>37</v>
      </c>
      <c r="C16">
        <v>440</v>
      </c>
      <c r="D16">
        <v>516</v>
      </c>
      <c r="E16">
        <f t="shared" si="0"/>
        <v>258</v>
      </c>
      <c r="F16">
        <f t="shared" si="1"/>
        <v>68.676000000000002</v>
      </c>
      <c r="G16">
        <f t="shared" si="2"/>
        <v>490.2</v>
      </c>
      <c r="H16">
        <v>68.676000000000002</v>
      </c>
      <c r="I16" t="s">
        <v>25</v>
      </c>
      <c r="J16" t="s">
        <v>26</v>
      </c>
      <c r="K16">
        <f t="shared" si="3"/>
        <v>490.2</v>
      </c>
      <c r="L16">
        <f t="shared" si="4"/>
        <v>381.84</v>
      </c>
      <c r="M16">
        <f t="shared" si="5"/>
        <v>350.88000000000005</v>
      </c>
      <c r="N16">
        <v>69.489999999999995</v>
      </c>
      <c r="O16">
        <v>314.76</v>
      </c>
      <c r="P16">
        <f t="shared" si="8"/>
        <v>402.48</v>
      </c>
      <c r="Q16">
        <v>258</v>
      </c>
      <c r="R16">
        <v>221.4</v>
      </c>
      <c r="S16">
        <f t="shared" si="9"/>
        <v>314.76</v>
      </c>
      <c r="T16" t="s">
        <v>27</v>
      </c>
      <c r="U16">
        <f t="shared" si="6"/>
        <v>314.76</v>
      </c>
      <c r="V16">
        <f t="shared" si="7"/>
        <v>314.76</v>
      </c>
    </row>
    <row r="17" spans="1:22" x14ac:dyDescent="0.25">
      <c r="A17">
        <v>97530</v>
      </c>
      <c r="B17" t="s">
        <v>38</v>
      </c>
      <c r="C17">
        <v>430</v>
      </c>
      <c r="D17">
        <v>189</v>
      </c>
      <c r="E17">
        <f t="shared" si="0"/>
        <v>94.5</v>
      </c>
      <c r="F17">
        <f t="shared" si="1"/>
        <v>34.65</v>
      </c>
      <c r="G17">
        <v>270</v>
      </c>
      <c r="H17">
        <v>34.750999999999998</v>
      </c>
      <c r="I17" t="s">
        <v>25</v>
      </c>
      <c r="J17" t="s">
        <v>26</v>
      </c>
      <c r="K17">
        <f t="shared" si="3"/>
        <v>179.54999999999998</v>
      </c>
      <c r="L17">
        <f t="shared" si="4"/>
        <v>139.85999999999999</v>
      </c>
      <c r="M17">
        <f t="shared" si="5"/>
        <v>128.52000000000001</v>
      </c>
      <c r="N17">
        <v>34.65</v>
      </c>
      <c r="O17">
        <v>115.28999999999999</v>
      </c>
      <c r="P17">
        <f t="shared" si="8"/>
        <v>147.42000000000002</v>
      </c>
      <c r="Q17">
        <v>94.5</v>
      </c>
      <c r="R17">
        <v>77.849999999999994</v>
      </c>
      <c r="S17">
        <f t="shared" si="9"/>
        <v>115.28999999999999</v>
      </c>
      <c r="T17" t="s">
        <v>27</v>
      </c>
      <c r="U17">
        <f t="shared" si="6"/>
        <v>115.28999999999999</v>
      </c>
      <c r="V17">
        <f t="shared" si="7"/>
        <v>115.28999999999999</v>
      </c>
    </row>
    <row r="18" spans="1:22" x14ac:dyDescent="0.25">
      <c r="A18">
        <v>92609</v>
      </c>
      <c r="B18" t="s">
        <v>39</v>
      </c>
      <c r="C18">
        <v>440</v>
      </c>
      <c r="D18">
        <v>568</v>
      </c>
      <c r="E18">
        <f t="shared" si="0"/>
        <v>284</v>
      </c>
      <c r="F18">
        <f t="shared" si="1"/>
        <v>117.65779999999998</v>
      </c>
      <c r="G18">
        <f t="shared" si="2"/>
        <v>539.6</v>
      </c>
      <c r="H18">
        <v>117.65779999999998</v>
      </c>
      <c r="I18" t="s">
        <v>25</v>
      </c>
      <c r="J18" t="s">
        <v>26</v>
      </c>
      <c r="K18">
        <f t="shared" si="3"/>
        <v>539.6</v>
      </c>
      <c r="L18">
        <f t="shared" si="4"/>
        <v>420.32</v>
      </c>
      <c r="M18">
        <f t="shared" si="5"/>
        <v>386.24</v>
      </c>
      <c r="N18">
        <v>340.8</v>
      </c>
      <c r="O18">
        <v>346.48</v>
      </c>
      <c r="P18">
        <f t="shared" si="8"/>
        <v>443.04</v>
      </c>
      <c r="Q18">
        <v>284</v>
      </c>
      <c r="R18">
        <v>235.35</v>
      </c>
      <c r="S18">
        <f t="shared" si="9"/>
        <v>346.48</v>
      </c>
      <c r="T18" t="s">
        <v>27</v>
      </c>
      <c r="U18">
        <f t="shared" si="6"/>
        <v>346.48</v>
      </c>
      <c r="V18">
        <f t="shared" si="7"/>
        <v>346.48</v>
      </c>
    </row>
    <row r="19" spans="1:22" x14ac:dyDescent="0.25">
      <c r="A19">
        <v>97530</v>
      </c>
      <c r="B19" t="s">
        <v>38</v>
      </c>
      <c r="C19">
        <v>420</v>
      </c>
      <c r="D19">
        <v>189</v>
      </c>
      <c r="E19">
        <f t="shared" si="0"/>
        <v>94.5</v>
      </c>
      <c r="F19">
        <f t="shared" si="1"/>
        <v>34.65</v>
      </c>
      <c r="G19">
        <v>270</v>
      </c>
      <c r="H19">
        <v>34.750999999999998</v>
      </c>
      <c r="I19" t="s">
        <v>25</v>
      </c>
      <c r="J19" t="s">
        <v>26</v>
      </c>
      <c r="K19">
        <f t="shared" si="3"/>
        <v>179.54999999999998</v>
      </c>
      <c r="L19">
        <f t="shared" si="4"/>
        <v>139.85999999999999</v>
      </c>
      <c r="M19">
        <f t="shared" si="5"/>
        <v>128.52000000000001</v>
      </c>
      <c r="N19">
        <v>34.65</v>
      </c>
      <c r="O19">
        <v>115.28999999999999</v>
      </c>
      <c r="P19">
        <f t="shared" si="8"/>
        <v>147.42000000000002</v>
      </c>
      <c r="Q19">
        <v>94.5</v>
      </c>
      <c r="R19">
        <v>77.849999999999994</v>
      </c>
      <c r="S19">
        <f t="shared" si="9"/>
        <v>115.28999999999999</v>
      </c>
      <c r="T19" t="s">
        <v>27</v>
      </c>
      <c r="U19">
        <f t="shared" si="6"/>
        <v>115.28999999999999</v>
      </c>
      <c r="V19">
        <f t="shared" si="7"/>
        <v>115.28999999999999</v>
      </c>
    </row>
    <row r="20" spans="1:22" x14ac:dyDescent="0.25">
      <c r="A20">
        <v>99213</v>
      </c>
      <c r="B20" t="s">
        <v>40</v>
      </c>
      <c r="C20">
        <v>510</v>
      </c>
      <c r="D20">
        <v>608</v>
      </c>
      <c r="E20">
        <f t="shared" si="0"/>
        <v>304</v>
      </c>
      <c r="F20">
        <f t="shared" si="1"/>
        <v>58.66</v>
      </c>
      <c r="G20">
        <f t="shared" si="2"/>
        <v>577.6</v>
      </c>
      <c r="H20">
        <v>61.430799999999998</v>
      </c>
      <c r="I20" t="s">
        <v>25</v>
      </c>
      <c r="J20" t="s">
        <v>26</v>
      </c>
      <c r="K20">
        <f t="shared" si="3"/>
        <v>577.6</v>
      </c>
      <c r="L20">
        <f t="shared" si="4"/>
        <v>449.92</v>
      </c>
      <c r="M20">
        <f t="shared" si="5"/>
        <v>413.44000000000005</v>
      </c>
      <c r="N20">
        <v>58.66</v>
      </c>
      <c r="O20">
        <v>370.88</v>
      </c>
      <c r="P20">
        <f t="shared" si="8"/>
        <v>474.24</v>
      </c>
      <c r="Q20">
        <v>304</v>
      </c>
      <c r="R20">
        <v>250.2</v>
      </c>
      <c r="S20">
        <f t="shared" si="9"/>
        <v>370.88</v>
      </c>
      <c r="T20" t="s">
        <v>27</v>
      </c>
      <c r="U20">
        <f t="shared" si="6"/>
        <v>370.88</v>
      </c>
      <c r="V20">
        <f t="shared" si="7"/>
        <v>370.88</v>
      </c>
    </row>
    <row r="21" spans="1:22" x14ac:dyDescent="0.25">
      <c r="A21">
        <v>92526</v>
      </c>
      <c r="B21" t="s">
        <v>41</v>
      </c>
      <c r="C21">
        <v>440</v>
      </c>
      <c r="D21">
        <v>718</v>
      </c>
      <c r="E21">
        <f t="shared" si="0"/>
        <v>359</v>
      </c>
      <c r="F21">
        <f t="shared" si="1"/>
        <v>77.540000000000006</v>
      </c>
      <c r="G21">
        <f t="shared" si="2"/>
        <v>682.1</v>
      </c>
      <c r="H21">
        <v>96.075599999999994</v>
      </c>
      <c r="I21" t="s">
        <v>25</v>
      </c>
      <c r="J21" t="s">
        <v>26</v>
      </c>
      <c r="K21">
        <f t="shared" si="3"/>
        <v>682.1</v>
      </c>
      <c r="L21">
        <f t="shared" si="4"/>
        <v>531.32000000000005</v>
      </c>
      <c r="M21">
        <f t="shared" si="5"/>
        <v>488.24</v>
      </c>
      <c r="N21">
        <v>77.540000000000006</v>
      </c>
      <c r="O21">
        <v>437.98</v>
      </c>
      <c r="P21">
        <f t="shared" si="8"/>
        <v>560.04</v>
      </c>
      <c r="Q21">
        <v>359</v>
      </c>
      <c r="R21">
        <v>307.8</v>
      </c>
      <c r="S21">
        <f t="shared" si="9"/>
        <v>437.98</v>
      </c>
      <c r="T21" t="s">
        <v>27</v>
      </c>
      <c r="U21">
        <f t="shared" si="6"/>
        <v>437.98</v>
      </c>
      <c r="V21">
        <f t="shared" si="7"/>
        <v>437.98</v>
      </c>
    </row>
    <row r="22" spans="1:22" x14ac:dyDescent="0.25">
      <c r="A22">
        <v>97112</v>
      </c>
      <c r="B22" t="s">
        <v>42</v>
      </c>
      <c r="C22">
        <v>420</v>
      </c>
      <c r="D22">
        <v>180</v>
      </c>
      <c r="E22">
        <f t="shared" si="0"/>
        <v>90</v>
      </c>
      <c r="F22">
        <f t="shared" si="1"/>
        <v>31.1</v>
      </c>
      <c r="G22">
        <v>270</v>
      </c>
      <c r="H22">
        <v>31.199200000000001</v>
      </c>
      <c r="I22" t="s">
        <v>25</v>
      </c>
      <c r="J22" t="s">
        <v>26</v>
      </c>
      <c r="K22">
        <f t="shared" si="3"/>
        <v>171</v>
      </c>
      <c r="L22">
        <f t="shared" si="4"/>
        <v>133.19999999999999</v>
      </c>
      <c r="M22">
        <f t="shared" si="5"/>
        <v>122.4</v>
      </c>
      <c r="N22">
        <v>31.1</v>
      </c>
      <c r="O22">
        <v>109.8</v>
      </c>
      <c r="P22">
        <f t="shared" si="8"/>
        <v>140.4</v>
      </c>
      <c r="Q22">
        <v>90</v>
      </c>
      <c r="R22">
        <v>76.95</v>
      </c>
      <c r="S22">
        <f t="shared" si="9"/>
        <v>109.8</v>
      </c>
      <c r="T22" t="s">
        <v>27</v>
      </c>
      <c r="U22">
        <f t="shared" si="6"/>
        <v>109.8</v>
      </c>
      <c r="V22">
        <f t="shared" si="7"/>
        <v>109.8</v>
      </c>
    </row>
    <row r="23" spans="1:22" x14ac:dyDescent="0.25">
      <c r="A23">
        <v>97116</v>
      </c>
      <c r="B23" t="s">
        <v>43</v>
      </c>
      <c r="C23">
        <v>420</v>
      </c>
      <c r="D23">
        <v>177</v>
      </c>
      <c r="E23">
        <f t="shared" si="0"/>
        <v>88.5</v>
      </c>
      <c r="F23">
        <f t="shared" si="1"/>
        <v>27.04</v>
      </c>
      <c r="G23">
        <v>270</v>
      </c>
      <c r="H23">
        <v>27.116399999999999</v>
      </c>
      <c r="I23" t="s">
        <v>25</v>
      </c>
      <c r="J23" t="s">
        <v>26</v>
      </c>
      <c r="K23">
        <f t="shared" si="3"/>
        <v>168.15</v>
      </c>
      <c r="L23">
        <f t="shared" si="4"/>
        <v>130.97999999999999</v>
      </c>
      <c r="M23">
        <f t="shared" si="5"/>
        <v>120.36000000000001</v>
      </c>
      <c r="N23">
        <v>27.04</v>
      </c>
      <c r="O23">
        <v>107.97</v>
      </c>
      <c r="P23">
        <f t="shared" si="8"/>
        <v>138.06</v>
      </c>
      <c r="Q23">
        <v>88.5</v>
      </c>
      <c r="R23">
        <v>75.599999999999994</v>
      </c>
      <c r="S23">
        <f t="shared" si="9"/>
        <v>107.97</v>
      </c>
      <c r="T23" t="s">
        <v>27</v>
      </c>
      <c r="U23">
        <f t="shared" si="6"/>
        <v>107.97</v>
      </c>
      <c r="V23">
        <f t="shared" si="7"/>
        <v>107.97</v>
      </c>
    </row>
    <row r="24" spans="1:22" x14ac:dyDescent="0.25">
      <c r="A24" t="s">
        <v>44</v>
      </c>
      <c r="B24" t="s">
        <v>45</v>
      </c>
      <c r="C24">
        <v>900</v>
      </c>
      <c r="D24">
        <v>129</v>
      </c>
      <c r="E24">
        <f t="shared" si="0"/>
        <v>64.5</v>
      </c>
      <c r="F24">
        <f t="shared" si="1"/>
        <v>16.177800000000001</v>
      </c>
      <c r="G24">
        <v>270</v>
      </c>
      <c r="H24">
        <v>16.177800000000001</v>
      </c>
      <c r="I24" t="s">
        <v>25</v>
      </c>
      <c r="J24" t="s">
        <v>26</v>
      </c>
      <c r="K24">
        <f t="shared" si="3"/>
        <v>122.55</v>
      </c>
      <c r="L24">
        <f t="shared" si="4"/>
        <v>95.46</v>
      </c>
      <c r="M24">
        <f t="shared" si="5"/>
        <v>87.720000000000013</v>
      </c>
      <c r="N24" t="s">
        <v>46</v>
      </c>
      <c r="O24">
        <v>78.69</v>
      </c>
      <c r="P24">
        <f t="shared" si="8"/>
        <v>100.62</v>
      </c>
      <c r="Q24">
        <v>64.5</v>
      </c>
      <c r="R24" t="s">
        <v>29</v>
      </c>
      <c r="S24">
        <f t="shared" si="9"/>
        <v>78.69</v>
      </c>
      <c r="T24" t="s">
        <v>27</v>
      </c>
      <c r="U24">
        <f t="shared" si="6"/>
        <v>78.69</v>
      </c>
      <c r="V24">
        <f t="shared" si="7"/>
        <v>78.69</v>
      </c>
    </row>
    <row r="25" spans="1:22" x14ac:dyDescent="0.25">
      <c r="A25">
        <v>29425</v>
      </c>
      <c r="B25" t="s">
        <v>47</v>
      </c>
      <c r="C25">
        <v>420</v>
      </c>
      <c r="D25">
        <v>824</v>
      </c>
      <c r="E25">
        <f t="shared" si="0"/>
        <v>412</v>
      </c>
      <c r="F25">
        <f t="shared" si="1"/>
        <v>49.61</v>
      </c>
      <c r="G25">
        <f t="shared" si="2"/>
        <v>782.8</v>
      </c>
      <c r="H25">
        <v>65.855800000000002</v>
      </c>
      <c r="I25" t="s">
        <v>25</v>
      </c>
      <c r="J25" t="s">
        <v>26</v>
      </c>
      <c r="K25">
        <f t="shared" si="3"/>
        <v>782.8</v>
      </c>
      <c r="L25">
        <f t="shared" si="4"/>
        <v>609.76</v>
      </c>
      <c r="M25">
        <f t="shared" si="5"/>
        <v>560.32000000000005</v>
      </c>
      <c r="N25">
        <v>49.61</v>
      </c>
      <c r="O25">
        <v>502.64</v>
      </c>
      <c r="P25">
        <f t="shared" si="8"/>
        <v>642.72</v>
      </c>
      <c r="Q25">
        <v>412</v>
      </c>
      <c r="R25">
        <v>678.15</v>
      </c>
      <c r="S25">
        <f t="shared" si="9"/>
        <v>502.64</v>
      </c>
      <c r="T25" t="s">
        <v>27</v>
      </c>
      <c r="U25">
        <f t="shared" si="6"/>
        <v>502.64</v>
      </c>
      <c r="V25">
        <f t="shared" si="7"/>
        <v>502.64</v>
      </c>
    </row>
    <row r="26" spans="1:22" x14ac:dyDescent="0.25">
      <c r="A26">
        <v>97755</v>
      </c>
      <c r="B26" t="s">
        <v>48</v>
      </c>
      <c r="C26">
        <v>420</v>
      </c>
      <c r="D26">
        <v>148</v>
      </c>
      <c r="E26">
        <f t="shared" si="0"/>
        <v>74</v>
      </c>
      <c r="F26">
        <f t="shared" si="1"/>
        <v>35.200000000000003</v>
      </c>
      <c r="G26">
        <v>270</v>
      </c>
      <c r="H26">
        <v>35.305599999999998</v>
      </c>
      <c r="I26" t="s">
        <v>25</v>
      </c>
      <c r="J26" t="s">
        <v>26</v>
      </c>
      <c r="K26">
        <f t="shared" si="3"/>
        <v>140.6</v>
      </c>
      <c r="L26">
        <f t="shared" si="4"/>
        <v>109.52</v>
      </c>
      <c r="M26">
        <f t="shared" si="5"/>
        <v>100.64</v>
      </c>
      <c r="N26">
        <v>35.200000000000003</v>
      </c>
      <c r="O26">
        <v>90.28</v>
      </c>
      <c r="P26">
        <f t="shared" si="8"/>
        <v>115.44</v>
      </c>
      <c r="Q26">
        <v>74</v>
      </c>
      <c r="R26">
        <v>60.75</v>
      </c>
      <c r="S26">
        <f t="shared" si="9"/>
        <v>90.28</v>
      </c>
      <c r="T26" t="s">
        <v>27</v>
      </c>
      <c r="U26">
        <f t="shared" si="6"/>
        <v>90.28</v>
      </c>
      <c r="V26">
        <f t="shared" si="7"/>
        <v>90.28</v>
      </c>
    </row>
    <row r="27" spans="1:22" x14ac:dyDescent="0.25">
      <c r="A27">
        <v>97803</v>
      </c>
      <c r="B27" t="s">
        <v>49</v>
      </c>
      <c r="C27">
        <v>510</v>
      </c>
      <c r="D27">
        <v>271</v>
      </c>
      <c r="E27">
        <f t="shared" si="0"/>
        <v>135.5</v>
      </c>
      <c r="F27">
        <f t="shared" si="1"/>
        <v>24.74</v>
      </c>
      <c r="G27">
        <v>270</v>
      </c>
      <c r="H27">
        <v>40.863399999999999</v>
      </c>
      <c r="I27" t="s">
        <v>25</v>
      </c>
      <c r="J27" t="s">
        <v>26</v>
      </c>
      <c r="K27">
        <f t="shared" si="3"/>
        <v>257.45</v>
      </c>
      <c r="L27">
        <f t="shared" si="4"/>
        <v>200.54</v>
      </c>
      <c r="M27">
        <f t="shared" si="5"/>
        <v>184.28</v>
      </c>
      <c r="N27">
        <v>24.74</v>
      </c>
      <c r="O27">
        <v>165.31</v>
      </c>
      <c r="P27">
        <f t="shared" si="8"/>
        <v>211.38</v>
      </c>
      <c r="Q27">
        <v>135.5</v>
      </c>
      <c r="R27">
        <v>111.6</v>
      </c>
      <c r="S27">
        <f t="shared" si="9"/>
        <v>165.31</v>
      </c>
      <c r="T27" t="s">
        <v>27</v>
      </c>
      <c r="U27">
        <f t="shared" si="6"/>
        <v>165.31</v>
      </c>
      <c r="V27">
        <f t="shared" si="7"/>
        <v>165.31</v>
      </c>
    </row>
    <row r="28" spans="1:22" x14ac:dyDescent="0.25">
      <c r="A28">
        <v>97755</v>
      </c>
      <c r="B28" t="s">
        <v>48</v>
      </c>
      <c r="C28">
        <v>430</v>
      </c>
      <c r="D28">
        <v>148</v>
      </c>
      <c r="E28">
        <f t="shared" si="0"/>
        <v>74</v>
      </c>
      <c r="F28">
        <f t="shared" si="1"/>
        <v>35.200000000000003</v>
      </c>
      <c r="G28">
        <v>270</v>
      </c>
      <c r="H28">
        <v>35.305599999999998</v>
      </c>
      <c r="I28" t="s">
        <v>25</v>
      </c>
      <c r="J28" t="s">
        <v>26</v>
      </c>
      <c r="K28">
        <f t="shared" si="3"/>
        <v>140.6</v>
      </c>
      <c r="L28">
        <f t="shared" si="4"/>
        <v>109.52</v>
      </c>
      <c r="M28">
        <f t="shared" si="5"/>
        <v>100.64</v>
      </c>
      <c r="N28">
        <v>35.200000000000003</v>
      </c>
      <c r="O28">
        <v>90.28</v>
      </c>
      <c r="P28">
        <f t="shared" si="8"/>
        <v>115.44</v>
      </c>
      <c r="Q28">
        <v>74</v>
      </c>
      <c r="R28">
        <v>60.75</v>
      </c>
      <c r="S28">
        <f t="shared" si="9"/>
        <v>90.28</v>
      </c>
      <c r="T28" t="s">
        <v>27</v>
      </c>
      <c r="U28">
        <f t="shared" si="6"/>
        <v>90.28</v>
      </c>
      <c r="V28">
        <f t="shared" si="7"/>
        <v>90.28</v>
      </c>
    </row>
    <row r="29" spans="1:22" x14ac:dyDescent="0.25">
      <c r="A29">
        <v>97112</v>
      </c>
      <c r="B29" t="s">
        <v>42</v>
      </c>
      <c r="C29">
        <v>430</v>
      </c>
      <c r="D29">
        <v>180</v>
      </c>
      <c r="E29">
        <f t="shared" si="0"/>
        <v>90</v>
      </c>
      <c r="F29">
        <f t="shared" si="1"/>
        <v>31.1</v>
      </c>
      <c r="G29">
        <v>270</v>
      </c>
      <c r="H29">
        <v>31.199200000000001</v>
      </c>
      <c r="I29" t="s">
        <v>25</v>
      </c>
      <c r="J29" t="s">
        <v>26</v>
      </c>
      <c r="K29">
        <f t="shared" si="3"/>
        <v>171</v>
      </c>
      <c r="L29">
        <f t="shared" si="4"/>
        <v>133.19999999999999</v>
      </c>
      <c r="M29">
        <f t="shared" si="5"/>
        <v>122.4</v>
      </c>
      <c r="N29">
        <v>31.1</v>
      </c>
      <c r="O29">
        <v>109.8</v>
      </c>
      <c r="P29">
        <f t="shared" si="8"/>
        <v>140.4</v>
      </c>
      <c r="Q29">
        <v>90</v>
      </c>
      <c r="R29">
        <v>76.95</v>
      </c>
      <c r="S29">
        <f t="shared" si="9"/>
        <v>109.8</v>
      </c>
      <c r="T29" t="s">
        <v>27</v>
      </c>
      <c r="U29">
        <f t="shared" si="6"/>
        <v>109.8</v>
      </c>
      <c r="V29">
        <f t="shared" si="7"/>
        <v>109.8</v>
      </c>
    </row>
    <row r="30" spans="1:22" x14ac:dyDescent="0.25">
      <c r="A30">
        <v>97763</v>
      </c>
      <c r="B30" t="s">
        <v>50</v>
      </c>
      <c r="C30">
        <v>420</v>
      </c>
      <c r="D30">
        <v>135</v>
      </c>
      <c r="E30">
        <f t="shared" si="0"/>
        <v>67.5</v>
      </c>
      <c r="F30">
        <f t="shared" si="1"/>
        <v>0</v>
      </c>
      <c r="G30">
        <v>270</v>
      </c>
      <c r="H30">
        <v>62.292199999999994</v>
      </c>
      <c r="I30" t="s">
        <v>25</v>
      </c>
      <c r="J30" t="s">
        <v>26</v>
      </c>
      <c r="K30">
        <f t="shared" si="3"/>
        <v>128.25</v>
      </c>
      <c r="L30">
        <f t="shared" si="4"/>
        <v>99.9</v>
      </c>
      <c r="M30">
        <f t="shared" si="5"/>
        <v>91.800000000000011</v>
      </c>
      <c r="N30">
        <v>0</v>
      </c>
      <c r="O30">
        <v>82.35</v>
      </c>
      <c r="P30">
        <f t="shared" si="8"/>
        <v>105.3</v>
      </c>
      <c r="Q30">
        <v>67.5</v>
      </c>
      <c r="R30">
        <v>55.35</v>
      </c>
      <c r="S30">
        <f t="shared" si="9"/>
        <v>82.35</v>
      </c>
      <c r="T30" t="s">
        <v>27</v>
      </c>
      <c r="U30">
        <f t="shared" si="6"/>
        <v>82.35</v>
      </c>
      <c r="V30">
        <f t="shared" si="7"/>
        <v>82.35</v>
      </c>
    </row>
    <row r="31" spans="1:22" x14ac:dyDescent="0.25">
      <c r="A31">
        <v>92606</v>
      </c>
      <c r="B31" t="s">
        <v>51</v>
      </c>
      <c r="C31">
        <v>440</v>
      </c>
      <c r="D31">
        <v>718</v>
      </c>
      <c r="E31">
        <f t="shared" si="0"/>
        <v>359</v>
      </c>
      <c r="F31">
        <f t="shared" si="1"/>
        <v>74.98899999999999</v>
      </c>
      <c r="G31">
        <f t="shared" si="2"/>
        <v>682.1</v>
      </c>
      <c r="H31">
        <v>74.98899999999999</v>
      </c>
      <c r="I31" t="s">
        <v>25</v>
      </c>
      <c r="J31" t="s">
        <v>26</v>
      </c>
      <c r="K31">
        <f t="shared" si="3"/>
        <v>682.1</v>
      </c>
      <c r="L31">
        <f t="shared" si="4"/>
        <v>531.32000000000005</v>
      </c>
      <c r="M31">
        <f t="shared" si="5"/>
        <v>488.24</v>
      </c>
      <c r="N31">
        <v>430.8</v>
      </c>
      <c r="O31">
        <v>437.98</v>
      </c>
      <c r="P31">
        <f t="shared" si="8"/>
        <v>560.04</v>
      </c>
      <c r="Q31">
        <v>359</v>
      </c>
      <c r="R31">
        <v>307.8</v>
      </c>
      <c r="S31">
        <f t="shared" si="9"/>
        <v>437.98</v>
      </c>
      <c r="T31" t="s">
        <v>27</v>
      </c>
      <c r="U31">
        <f t="shared" si="6"/>
        <v>437.98</v>
      </c>
      <c r="V31">
        <f t="shared" si="7"/>
        <v>437.98</v>
      </c>
    </row>
    <row r="32" spans="1:22" x14ac:dyDescent="0.25">
      <c r="A32">
        <v>97542</v>
      </c>
      <c r="B32" t="s">
        <v>52</v>
      </c>
      <c r="C32">
        <v>430</v>
      </c>
      <c r="D32">
        <v>184</v>
      </c>
      <c r="E32">
        <f t="shared" si="0"/>
        <v>92</v>
      </c>
      <c r="F32">
        <f t="shared" si="1"/>
        <v>29.22</v>
      </c>
      <c r="G32">
        <v>270</v>
      </c>
      <c r="H32">
        <v>29.299399999999995</v>
      </c>
      <c r="I32" t="s">
        <v>25</v>
      </c>
      <c r="J32" t="s">
        <v>26</v>
      </c>
      <c r="K32">
        <f t="shared" si="3"/>
        <v>174.79999999999998</v>
      </c>
      <c r="L32">
        <f t="shared" si="4"/>
        <v>136.16</v>
      </c>
      <c r="M32">
        <f t="shared" si="5"/>
        <v>125.12</v>
      </c>
      <c r="N32">
        <v>29.22</v>
      </c>
      <c r="O32">
        <v>112.24</v>
      </c>
      <c r="P32">
        <f t="shared" si="8"/>
        <v>143.52000000000001</v>
      </c>
      <c r="Q32">
        <v>92</v>
      </c>
      <c r="R32">
        <v>75.599999999999994</v>
      </c>
      <c r="S32">
        <f t="shared" si="9"/>
        <v>112.24</v>
      </c>
      <c r="T32" t="s">
        <v>27</v>
      </c>
      <c r="U32">
        <f t="shared" si="6"/>
        <v>112.24</v>
      </c>
      <c r="V32">
        <f t="shared" si="7"/>
        <v>112.24</v>
      </c>
    </row>
    <row r="33" spans="1:22" x14ac:dyDescent="0.25">
      <c r="A33">
        <v>97755</v>
      </c>
      <c r="B33" t="s">
        <v>48</v>
      </c>
      <c r="C33">
        <v>440</v>
      </c>
      <c r="D33">
        <v>148</v>
      </c>
      <c r="E33">
        <f t="shared" si="0"/>
        <v>74</v>
      </c>
      <c r="F33">
        <f t="shared" si="1"/>
        <v>35.200000000000003</v>
      </c>
      <c r="G33">
        <v>270</v>
      </c>
      <c r="H33">
        <v>35.305599999999998</v>
      </c>
      <c r="I33" t="s">
        <v>25</v>
      </c>
      <c r="J33" t="s">
        <v>26</v>
      </c>
      <c r="K33">
        <f t="shared" si="3"/>
        <v>140.6</v>
      </c>
      <c r="L33">
        <f t="shared" si="4"/>
        <v>109.52</v>
      </c>
      <c r="M33">
        <f t="shared" si="5"/>
        <v>100.64</v>
      </c>
      <c r="N33">
        <v>35.200000000000003</v>
      </c>
      <c r="O33">
        <v>90.28</v>
      </c>
      <c r="P33">
        <f t="shared" si="8"/>
        <v>115.44</v>
      </c>
      <c r="Q33">
        <v>74</v>
      </c>
      <c r="R33">
        <v>60.75</v>
      </c>
      <c r="S33">
        <f t="shared" si="9"/>
        <v>90.28</v>
      </c>
      <c r="T33" t="s">
        <v>27</v>
      </c>
      <c r="U33">
        <f t="shared" si="6"/>
        <v>90.28</v>
      </c>
      <c r="V33">
        <f t="shared" si="7"/>
        <v>90.28</v>
      </c>
    </row>
    <row r="34" spans="1:22" x14ac:dyDescent="0.25">
      <c r="A34">
        <v>97763</v>
      </c>
      <c r="B34" t="s">
        <v>50</v>
      </c>
      <c r="C34">
        <v>430</v>
      </c>
      <c r="D34">
        <v>135</v>
      </c>
      <c r="E34">
        <f t="shared" si="0"/>
        <v>67.5</v>
      </c>
      <c r="F34">
        <f t="shared" si="1"/>
        <v>0</v>
      </c>
      <c r="G34">
        <v>270</v>
      </c>
      <c r="H34">
        <v>62.292199999999994</v>
      </c>
      <c r="I34" t="s">
        <v>25</v>
      </c>
      <c r="J34" t="s">
        <v>26</v>
      </c>
      <c r="K34">
        <f t="shared" si="3"/>
        <v>128.25</v>
      </c>
      <c r="L34">
        <f t="shared" si="4"/>
        <v>99.9</v>
      </c>
      <c r="M34">
        <f t="shared" si="5"/>
        <v>91.800000000000011</v>
      </c>
      <c r="N34">
        <v>0</v>
      </c>
      <c r="O34">
        <v>82.35</v>
      </c>
      <c r="P34">
        <f t="shared" si="8"/>
        <v>105.3</v>
      </c>
      <c r="Q34">
        <v>67.5</v>
      </c>
      <c r="R34">
        <v>55.35</v>
      </c>
      <c r="S34">
        <f t="shared" si="9"/>
        <v>82.35</v>
      </c>
      <c r="T34" t="s">
        <v>27</v>
      </c>
      <c r="U34">
        <f t="shared" si="6"/>
        <v>82.35</v>
      </c>
      <c r="V34">
        <f t="shared" si="7"/>
        <v>82.35</v>
      </c>
    </row>
    <row r="35" spans="1:22" x14ac:dyDescent="0.25">
      <c r="A35">
        <v>97760</v>
      </c>
      <c r="B35" t="s">
        <v>53</v>
      </c>
      <c r="C35">
        <v>420</v>
      </c>
      <c r="D35">
        <v>189</v>
      </c>
      <c r="E35">
        <f t="shared" si="0"/>
        <v>94.5</v>
      </c>
      <c r="F35">
        <f t="shared" si="1"/>
        <v>45.58</v>
      </c>
      <c r="G35">
        <v>270</v>
      </c>
      <c r="H35">
        <v>45.724999999999994</v>
      </c>
      <c r="I35" t="s">
        <v>25</v>
      </c>
      <c r="J35" t="s">
        <v>26</v>
      </c>
      <c r="K35">
        <f t="shared" si="3"/>
        <v>179.54999999999998</v>
      </c>
      <c r="L35">
        <f t="shared" si="4"/>
        <v>139.85999999999999</v>
      </c>
      <c r="M35">
        <f t="shared" si="5"/>
        <v>128.52000000000001</v>
      </c>
      <c r="N35">
        <v>45.58</v>
      </c>
      <c r="O35">
        <v>115.28999999999999</v>
      </c>
      <c r="P35">
        <f t="shared" si="8"/>
        <v>147.42000000000002</v>
      </c>
      <c r="Q35">
        <v>94.5</v>
      </c>
      <c r="R35">
        <v>77.849999999999994</v>
      </c>
      <c r="S35">
        <f t="shared" si="9"/>
        <v>115.28999999999999</v>
      </c>
      <c r="T35" t="s">
        <v>27</v>
      </c>
      <c r="U35">
        <f t="shared" si="6"/>
        <v>115.28999999999999</v>
      </c>
      <c r="V35">
        <f t="shared" si="7"/>
        <v>115.28999999999999</v>
      </c>
    </row>
    <row r="36" spans="1:22" x14ac:dyDescent="0.25">
      <c r="A36">
        <v>97140</v>
      </c>
      <c r="B36" t="s">
        <v>54</v>
      </c>
      <c r="C36">
        <v>420</v>
      </c>
      <c r="D36">
        <v>187</v>
      </c>
      <c r="E36">
        <f t="shared" si="0"/>
        <v>93.5</v>
      </c>
      <c r="F36">
        <f t="shared" si="1"/>
        <v>24.82</v>
      </c>
      <c r="G36">
        <v>270</v>
      </c>
      <c r="H36">
        <v>24.898</v>
      </c>
      <c r="I36" t="s">
        <v>25</v>
      </c>
      <c r="J36" t="s">
        <v>26</v>
      </c>
      <c r="K36">
        <f t="shared" si="3"/>
        <v>177.65</v>
      </c>
      <c r="L36">
        <f t="shared" si="4"/>
        <v>138.38</v>
      </c>
      <c r="M36">
        <f t="shared" si="5"/>
        <v>127.16000000000001</v>
      </c>
      <c r="N36">
        <v>24.82</v>
      </c>
      <c r="O36">
        <v>114.07</v>
      </c>
      <c r="P36">
        <f t="shared" si="8"/>
        <v>145.86000000000001</v>
      </c>
      <c r="Q36">
        <v>93.5</v>
      </c>
      <c r="R36">
        <v>76.95</v>
      </c>
      <c r="S36">
        <f t="shared" si="9"/>
        <v>114.07</v>
      </c>
      <c r="T36" t="s">
        <v>27</v>
      </c>
      <c r="U36">
        <f t="shared" si="6"/>
        <v>114.07</v>
      </c>
      <c r="V36">
        <f t="shared" si="7"/>
        <v>114.07</v>
      </c>
    </row>
    <row r="37" spans="1:22" x14ac:dyDescent="0.25">
      <c r="A37">
        <v>97542</v>
      </c>
      <c r="B37" t="s">
        <v>52</v>
      </c>
      <c r="C37">
        <v>420</v>
      </c>
      <c r="D37">
        <v>184</v>
      </c>
      <c r="E37">
        <f t="shared" si="0"/>
        <v>92</v>
      </c>
      <c r="F37">
        <f t="shared" si="1"/>
        <v>29.22</v>
      </c>
      <c r="G37">
        <v>270</v>
      </c>
      <c r="H37">
        <v>29.299399999999995</v>
      </c>
      <c r="I37" t="s">
        <v>25</v>
      </c>
      <c r="J37" t="s">
        <v>26</v>
      </c>
      <c r="K37">
        <f t="shared" si="3"/>
        <v>174.79999999999998</v>
      </c>
      <c r="L37">
        <f t="shared" si="4"/>
        <v>136.16</v>
      </c>
      <c r="M37">
        <f t="shared" si="5"/>
        <v>125.12</v>
      </c>
      <c r="N37">
        <v>29.22</v>
      </c>
      <c r="O37">
        <v>112.24</v>
      </c>
      <c r="P37">
        <f t="shared" si="8"/>
        <v>143.52000000000001</v>
      </c>
      <c r="Q37">
        <v>92</v>
      </c>
      <c r="R37">
        <v>75.599999999999994</v>
      </c>
      <c r="S37">
        <f t="shared" si="9"/>
        <v>112.24</v>
      </c>
      <c r="T37" t="s">
        <v>27</v>
      </c>
      <c r="U37">
        <f t="shared" si="6"/>
        <v>112.24</v>
      </c>
      <c r="V37">
        <f t="shared" si="7"/>
        <v>112.24</v>
      </c>
    </row>
    <row r="38" spans="1:22" x14ac:dyDescent="0.25">
      <c r="A38">
        <v>99202</v>
      </c>
      <c r="B38" t="s">
        <v>55</v>
      </c>
      <c r="C38">
        <v>510</v>
      </c>
      <c r="D38">
        <v>663</v>
      </c>
      <c r="E38">
        <f t="shared" ref="E38:E69" si="10">D38*0.5</f>
        <v>331.5</v>
      </c>
      <c r="F38">
        <f t="shared" si="1"/>
        <v>42.78</v>
      </c>
      <c r="G38">
        <f t="shared" si="2"/>
        <v>629.85</v>
      </c>
      <c r="H38">
        <v>53.642800000000001</v>
      </c>
      <c r="I38" t="s">
        <v>25</v>
      </c>
      <c r="J38" t="s">
        <v>26</v>
      </c>
      <c r="K38">
        <f t="shared" si="3"/>
        <v>629.85</v>
      </c>
      <c r="L38">
        <f t="shared" si="4"/>
        <v>490.62</v>
      </c>
      <c r="M38">
        <f t="shared" si="5"/>
        <v>450.84000000000003</v>
      </c>
      <c r="N38">
        <v>42.78</v>
      </c>
      <c r="O38">
        <v>404.43</v>
      </c>
      <c r="P38">
        <f t="shared" si="8"/>
        <v>517.14</v>
      </c>
      <c r="Q38">
        <v>331.5</v>
      </c>
      <c r="R38">
        <v>273.14999999999998</v>
      </c>
      <c r="S38">
        <f t="shared" si="9"/>
        <v>404.43</v>
      </c>
      <c r="T38" t="s">
        <v>27</v>
      </c>
      <c r="U38">
        <f t="shared" si="6"/>
        <v>404.43</v>
      </c>
      <c r="V38">
        <f t="shared" si="7"/>
        <v>404.43</v>
      </c>
    </row>
    <row r="39" spans="1:22" x14ac:dyDescent="0.25">
      <c r="A39">
        <v>97760</v>
      </c>
      <c r="B39" t="s">
        <v>53</v>
      </c>
      <c r="C39">
        <v>430</v>
      </c>
      <c r="D39">
        <v>189</v>
      </c>
      <c r="E39">
        <f t="shared" si="10"/>
        <v>94.5</v>
      </c>
      <c r="F39">
        <f t="shared" si="1"/>
        <v>45.58</v>
      </c>
      <c r="G39">
        <v>270</v>
      </c>
      <c r="H39">
        <v>45.724999999999994</v>
      </c>
      <c r="I39" t="s">
        <v>25</v>
      </c>
      <c r="J39" t="s">
        <v>26</v>
      </c>
      <c r="K39">
        <f t="shared" si="3"/>
        <v>179.54999999999998</v>
      </c>
      <c r="L39">
        <f t="shared" si="4"/>
        <v>139.85999999999999</v>
      </c>
      <c r="M39">
        <f t="shared" si="5"/>
        <v>128.52000000000001</v>
      </c>
      <c r="N39">
        <v>45.58</v>
      </c>
      <c r="O39">
        <v>115.28999999999999</v>
      </c>
      <c r="P39">
        <f t="shared" si="8"/>
        <v>147.42000000000002</v>
      </c>
      <c r="Q39">
        <v>94.5</v>
      </c>
      <c r="R39">
        <v>77.849999999999994</v>
      </c>
      <c r="S39">
        <f t="shared" si="9"/>
        <v>115.28999999999999</v>
      </c>
      <c r="T39" t="s">
        <v>27</v>
      </c>
      <c r="U39">
        <f t="shared" si="6"/>
        <v>115.28999999999999</v>
      </c>
      <c r="V39">
        <f t="shared" si="7"/>
        <v>115.28999999999999</v>
      </c>
    </row>
    <row r="40" spans="1:22" x14ac:dyDescent="0.25">
      <c r="A40">
        <v>97802</v>
      </c>
      <c r="B40" t="s">
        <v>56</v>
      </c>
      <c r="C40">
        <v>510</v>
      </c>
      <c r="D40">
        <v>271</v>
      </c>
      <c r="E40">
        <f t="shared" si="10"/>
        <v>135.5</v>
      </c>
      <c r="F40">
        <f t="shared" si="1"/>
        <v>29.33</v>
      </c>
      <c r="G40">
        <v>270</v>
      </c>
      <c r="H40">
        <v>48.462599999999995</v>
      </c>
      <c r="I40" t="s">
        <v>25</v>
      </c>
      <c r="J40" t="s">
        <v>26</v>
      </c>
      <c r="K40">
        <f t="shared" si="3"/>
        <v>257.45</v>
      </c>
      <c r="L40">
        <f t="shared" si="4"/>
        <v>200.54</v>
      </c>
      <c r="M40">
        <f t="shared" si="5"/>
        <v>184.28</v>
      </c>
      <c r="N40">
        <v>29.33</v>
      </c>
      <c r="O40">
        <v>165.31</v>
      </c>
      <c r="P40">
        <f t="shared" si="8"/>
        <v>211.38</v>
      </c>
      <c r="Q40">
        <v>135.5</v>
      </c>
      <c r="R40">
        <v>111.6</v>
      </c>
      <c r="S40">
        <f t="shared" si="9"/>
        <v>165.31</v>
      </c>
      <c r="T40" t="s">
        <v>27</v>
      </c>
      <c r="U40">
        <f t="shared" si="6"/>
        <v>165.31</v>
      </c>
      <c r="V40">
        <f t="shared" si="7"/>
        <v>165.31</v>
      </c>
    </row>
    <row r="41" spans="1:22" x14ac:dyDescent="0.25">
      <c r="A41">
        <v>29425</v>
      </c>
      <c r="B41" t="s">
        <v>57</v>
      </c>
      <c r="C41">
        <v>420</v>
      </c>
      <c r="D41">
        <v>824</v>
      </c>
      <c r="E41">
        <f t="shared" si="10"/>
        <v>412</v>
      </c>
      <c r="F41">
        <f t="shared" si="1"/>
        <v>49.61</v>
      </c>
      <c r="G41">
        <f t="shared" si="2"/>
        <v>782.8</v>
      </c>
      <c r="H41">
        <v>65.855800000000002</v>
      </c>
      <c r="I41" t="s">
        <v>25</v>
      </c>
      <c r="J41" t="s">
        <v>26</v>
      </c>
      <c r="K41">
        <f t="shared" si="3"/>
        <v>782.8</v>
      </c>
      <c r="L41">
        <f t="shared" si="4"/>
        <v>609.76</v>
      </c>
      <c r="M41">
        <f t="shared" si="5"/>
        <v>560.32000000000005</v>
      </c>
      <c r="N41">
        <v>49.61</v>
      </c>
      <c r="O41">
        <v>502.64</v>
      </c>
      <c r="P41">
        <f t="shared" si="8"/>
        <v>642.72</v>
      </c>
      <c r="Q41">
        <v>412</v>
      </c>
      <c r="R41">
        <v>678.15</v>
      </c>
      <c r="S41">
        <f t="shared" si="9"/>
        <v>502.64</v>
      </c>
      <c r="T41" t="s">
        <v>27</v>
      </c>
      <c r="U41">
        <f t="shared" si="6"/>
        <v>502.64</v>
      </c>
      <c r="V41">
        <f t="shared" si="7"/>
        <v>502.64</v>
      </c>
    </row>
    <row r="42" spans="1:22" x14ac:dyDescent="0.25">
      <c r="A42">
        <v>99212</v>
      </c>
      <c r="B42" t="s">
        <v>58</v>
      </c>
      <c r="C42">
        <v>510</v>
      </c>
      <c r="D42">
        <v>418</v>
      </c>
      <c r="E42">
        <f t="shared" si="10"/>
        <v>209</v>
      </c>
      <c r="F42">
        <f t="shared" si="1"/>
        <v>31.58</v>
      </c>
      <c r="G42">
        <f t="shared" si="2"/>
        <v>397.09999999999997</v>
      </c>
      <c r="H42">
        <v>39.6008</v>
      </c>
      <c r="I42" t="s">
        <v>25</v>
      </c>
      <c r="J42" t="s">
        <v>26</v>
      </c>
      <c r="K42">
        <f t="shared" si="3"/>
        <v>397.09999999999997</v>
      </c>
      <c r="L42">
        <f t="shared" si="4"/>
        <v>309.32</v>
      </c>
      <c r="M42">
        <f t="shared" si="5"/>
        <v>284.24</v>
      </c>
      <c r="N42">
        <v>31.58</v>
      </c>
      <c r="O42">
        <v>254.98</v>
      </c>
      <c r="P42">
        <f t="shared" si="8"/>
        <v>326.04000000000002</v>
      </c>
      <c r="Q42">
        <v>209</v>
      </c>
      <c r="R42">
        <v>171.9</v>
      </c>
      <c r="S42">
        <f t="shared" si="9"/>
        <v>254.98</v>
      </c>
      <c r="T42" t="s">
        <v>27</v>
      </c>
      <c r="U42">
        <f t="shared" si="6"/>
        <v>254.98</v>
      </c>
      <c r="V42">
        <f t="shared" si="7"/>
        <v>254.98</v>
      </c>
    </row>
    <row r="43" spans="1:22" x14ac:dyDescent="0.25">
      <c r="A43">
        <v>97533</v>
      </c>
      <c r="B43" t="s">
        <v>59</v>
      </c>
      <c r="C43">
        <v>430</v>
      </c>
      <c r="D43">
        <v>194</v>
      </c>
      <c r="E43">
        <f t="shared" si="10"/>
        <v>97</v>
      </c>
      <c r="F43">
        <f t="shared" si="1"/>
        <v>0</v>
      </c>
      <c r="G43">
        <v>270</v>
      </c>
      <c r="H43">
        <v>60.663799999999995</v>
      </c>
      <c r="I43" t="s">
        <v>25</v>
      </c>
      <c r="J43" t="s">
        <v>26</v>
      </c>
      <c r="K43">
        <f t="shared" si="3"/>
        <v>184.29999999999998</v>
      </c>
      <c r="L43">
        <f t="shared" si="4"/>
        <v>143.56</v>
      </c>
      <c r="M43">
        <f t="shared" si="5"/>
        <v>131.92000000000002</v>
      </c>
      <c r="N43">
        <v>0</v>
      </c>
      <c r="O43">
        <v>118.34</v>
      </c>
      <c r="P43">
        <f t="shared" si="8"/>
        <v>151.32</v>
      </c>
      <c r="Q43">
        <v>97</v>
      </c>
      <c r="R43">
        <v>79.650000000000006</v>
      </c>
      <c r="S43">
        <f t="shared" si="9"/>
        <v>118.34</v>
      </c>
      <c r="T43" t="s">
        <v>27</v>
      </c>
      <c r="U43">
        <f t="shared" si="6"/>
        <v>118.34</v>
      </c>
      <c r="V43">
        <f t="shared" si="7"/>
        <v>118.34</v>
      </c>
    </row>
    <row r="44" spans="1:22" x14ac:dyDescent="0.25">
      <c r="A44">
        <v>97535</v>
      </c>
      <c r="B44" t="s">
        <v>60</v>
      </c>
      <c r="C44">
        <v>430</v>
      </c>
      <c r="D44">
        <v>187</v>
      </c>
      <c r="E44">
        <f t="shared" si="10"/>
        <v>93.5</v>
      </c>
      <c r="F44">
        <f t="shared" si="1"/>
        <v>30.33</v>
      </c>
      <c r="G44">
        <v>270</v>
      </c>
      <c r="H44">
        <v>30.420400000000001</v>
      </c>
      <c r="I44" t="s">
        <v>25</v>
      </c>
      <c r="J44" t="s">
        <v>26</v>
      </c>
      <c r="K44">
        <f t="shared" si="3"/>
        <v>177.65</v>
      </c>
      <c r="L44">
        <f t="shared" si="4"/>
        <v>138.38</v>
      </c>
      <c r="M44">
        <f t="shared" si="5"/>
        <v>127.16000000000001</v>
      </c>
      <c r="N44">
        <v>30.33</v>
      </c>
      <c r="O44">
        <v>114.07</v>
      </c>
      <c r="P44">
        <f t="shared" si="8"/>
        <v>145.86000000000001</v>
      </c>
      <c r="Q44">
        <v>93.5</v>
      </c>
      <c r="R44">
        <v>76.95</v>
      </c>
      <c r="S44">
        <f t="shared" si="9"/>
        <v>114.07</v>
      </c>
      <c r="T44" t="s">
        <v>27</v>
      </c>
      <c r="U44">
        <f t="shared" si="6"/>
        <v>114.07</v>
      </c>
      <c r="V44">
        <f t="shared" si="7"/>
        <v>114.07</v>
      </c>
    </row>
    <row r="45" spans="1:22" x14ac:dyDescent="0.25">
      <c r="A45">
        <v>29425</v>
      </c>
      <c r="B45" t="s">
        <v>61</v>
      </c>
      <c r="C45">
        <v>420</v>
      </c>
      <c r="D45">
        <v>824</v>
      </c>
      <c r="E45">
        <f t="shared" si="10"/>
        <v>412</v>
      </c>
      <c r="F45">
        <f t="shared" si="1"/>
        <v>49.61</v>
      </c>
      <c r="G45">
        <f t="shared" si="2"/>
        <v>782.8</v>
      </c>
      <c r="H45">
        <v>65.855800000000002</v>
      </c>
      <c r="I45" t="s">
        <v>25</v>
      </c>
      <c r="J45" t="s">
        <v>26</v>
      </c>
      <c r="K45">
        <f t="shared" si="3"/>
        <v>782.8</v>
      </c>
      <c r="L45">
        <f t="shared" si="4"/>
        <v>609.76</v>
      </c>
      <c r="M45">
        <f t="shared" si="5"/>
        <v>560.32000000000005</v>
      </c>
      <c r="N45">
        <v>49.61</v>
      </c>
      <c r="O45">
        <v>502.64</v>
      </c>
      <c r="P45">
        <f t="shared" si="8"/>
        <v>642.72</v>
      </c>
      <c r="Q45">
        <v>412</v>
      </c>
      <c r="R45">
        <v>678.15</v>
      </c>
      <c r="S45">
        <f t="shared" si="9"/>
        <v>502.64</v>
      </c>
      <c r="T45" t="s">
        <v>27</v>
      </c>
      <c r="U45">
        <f t="shared" si="6"/>
        <v>502.64</v>
      </c>
      <c r="V45">
        <f t="shared" si="7"/>
        <v>502.64</v>
      </c>
    </row>
    <row r="46" spans="1:22" x14ac:dyDescent="0.25">
      <c r="A46">
        <v>29405</v>
      </c>
      <c r="B46" t="s">
        <v>62</v>
      </c>
      <c r="C46">
        <v>420</v>
      </c>
      <c r="D46">
        <v>784</v>
      </c>
      <c r="E46">
        <f t="shared" si="10"/>
        <v>392</v>
      </c>
      <c r="F46">
        <f t="shared" si="1"/>
        <v>53.9</v>
      </c>
      <c r="G46">
        <f t="shared" si="2"/>
        <v>744.8</v>
      </c>
      <c r="H46">
        <v>71.543400000000005</v>
      </c>
      <c r="I46" t="s">
        <v>25</v>
      </c>
      <c r="J46" t="s">
        <v>26</v>
      </c>
      <c r="K46">
        <f t="shared" si="3"/>
        <v>744.8</v>
      </c>
      <c r="L46">
        <f t="shared" si="4"/>
        <v>580.16</v>
      </c>
      <c r="M46">
        <f t="shared" si="5"/>
        <v>533.12</v>
      </c>
      <c r="N46">
        <v>53.9</v>
      </c>
      <c r="O46">
        <v>478.24</v>
      </c>
      <c r="P46">
        <f t="shared" si="8"/>
        <v>611.52</v>
      </c>
      <c r="Q46">
        <v>392</v>
      </c>
      <c r="R46">
        <v>323.10000000000002</v>
      </c>
      <c r="S46">
        <f t="shared" si="9"/>
        <v>478.24</v>
      </c>
      <c r="T46" t="s">
        <v>27</v>
      </c>
      <c r="U46">
        <f t="shared" si="6"/>
        <v>478.24</v>
      </c>
      <c r="V46">
        <f t="shared" si="7"/>
        <v>478.24</v>
      </c>
    </row>
    <row r="47" spans="1:22" x14ac:dyDescent="0.25">
      <c r="A47">
        <v>99214</v>
      </c>
      <c r="B47" t="s">
        <v>63</v>
      </c>
      <c r="C47">
        <v>510</v>
      </c>
      <c r="D47">
        <v>836</v>
      </c>
      <c r="E47">
        <f t="shared" si="10"/>
        <v>418</v>
      </c>
      <c r="F47">
        <f t="shared" si="1"/>
        <v>86.62</v>
      </c>
      <c r="G47">
        <f t="shared" si="2"/>
        <v>794.19999999999993</v>
      </c>
      <c r="H47">
        <v>94.553399999999996</v>
      </c>
      <c r="I47" t="s">
        <v>25</v>
      </c>
      <c r="J47" t="s">
        <v>26</v>
      </c>
      <c r="K47">
        <f t="shared" si="3"/>
        <v>794.19999999999993</v>
      </c>
      <c r="L47">
        <f t="shared" si="4"/>
        <v>618.64</v>
      </c>
      <c r="M47">
        <f t="shared" si="5"/>
        <v>568.48</v>
      </c>
      <c r="N47">
        <v>86.62</v>
      </c>
      <c r="O47">
        <v>509.96</v>
      </c>
      <c r="P47">
        <f t="shared" si="8"/>
        <v>652.08000000000004</v>
      </c>
      <c r="Q47">
        <v>418</v>
      </c>
      <c r="R47">
        <v>344.7</v>
      </c>
      <c r="S47">
        <f t="shared" si="9"/>
        <v>509.96</v>
      </c>
      <c r="T47" t="s">
        <v>27</v>
      </c>
      <c r="U47">
        <f t="shared" si="6"/>
        <v>509.96</v>
      </c>
      <c r="V47">
        <f t="shared" si="7"/>
        <v>509.96</v>
      </c>
    </row>
    <row r="48" spans="1:22" x14ac:dyDescent="0.25">
      <c r="A48">
        <v>92610</v>
      </c>
      <c r="B48" t="s">
        <v>64</v>
      </c>
      <c r="C48">
        <v>440</v>
      </c>
      <c r="D48">
        <v>1058</v>
      </c>
      <c r="E48">
        <f t="shared" si="10"/>
        <v>529</v>
      </c>
      <c r="F48">
        <f t="shared" si="1"/>
        <v>77.938999999999993</v>
      </c>
      <c r="G48">
        <f t="shared" si="2"/>
        <v>1005.0999999999999</v>
      </c>
      <c r="H48">
        <v>77.938999999999993</v>
      </c>
      <c r="I48" t="s">
        <v>25</v>
      </c>
      <c r="J48" t="s">
        <v>26</v>
      </c>
      <c r="K48">
        <f t="shared" si="3"/>
        <v>1005.0999999999999</v>
      </c>
      <c r="L48">
        <f t="shared" si="4"/>
        <v>782.92</v>
      </c>
      <c r="M48">
        <f t="shared" si="5"/>
        <v>719.44</v>
      </c>
      <c r="N48">
        <v>634.79999999999995</v>
      </c>
      <c r="O48">
        <v>645.38</v>
      </c>
      <c r="P48">
        <f t="shared" si="8"/>
        <v>825.24</v>
      </c>
      <c r="Q48">
        <v>529</v>
      </c>
      <c r="R48">
        <v>259.2</v>
      </c>
      <c r="S48">
        <f t="shared" si="9"/>
        <v>645.38</v>
      </c>
      <c r="T48" t="s">
        <v>27</v>
      </c>
      <c r="U48">
        <f t="shared" si="6"/>
        <v>645.38</v>
      </c>
      <c r="V48">
        <f t="shared" si="7"/>
        <v>645.38</v>
      </c>
    </row>
    <row r="49" spans="1:22" x14ac:dyDescent="0.25">
      <c r="A49">
        <v>92523</v>
      </c>
      <c r="B49" t="s">
        <v>65</v>
      </c>
      <c r="C49">
        <v>440</v>
      </c>
      <c r="D49">
        <v>323</v>
      </c>
      <c r="E49">
        <f t="shared" si="10"/>
        <v>161.5</v>
      </c>
      <c r="F49">
        <f t="shared" si="1"/>
        <v>138.6</v>
      </c>
      <c r="G49">
        <f t="shared" si="2"/>
        <v>306.84999999999997</v>
      </c>
      <c r="H49">
        <v>204.63559999999998</v>
      </c>
      <c r="I49" t="s">
        <v>25</v>
      </c>
      <c r="J49" t="s">
        <v>26</v>
      </c>
      <c r="K49">
        <f t="shared" si="3"/>
        <v>306.84999999999997</v>
      </c>
      <c r="L49">
        <f t="shared" si="4"/>
        <v>239.02</v>
      </c>
      <c r="M49">
        <f t="shared" si="5"/>
        <v>219.64000000000001</v>
      </c>
      <c r="N49">
        <v>207.06</v>
      </c>
      <c r="O49">
        <v>197.03</v>
      </c>
      <c r="P49">
        <f t="shared" si="8"/>
        <v>251.94</v>
      </c>
      <c r="Q49">
        <v>161.5</v>
      </c>
      <c r="R49">
        <v>138.6</v>
      </c>
      <c r="S49">
        <f t="shared" si="9"/>
        <v>197.03</v>
      </c>
      <c r="T49" t="s">
        <v>27</v>
      </c>
      <c r="U49">
        <f t="shared" si="6"/>
        <v>197.03</v>
      </c>
      <c r="V49">
        <f t="shared" si="7"/>
        <v>197.03</v>
      </c>
    </row>
    <row r="50" spans="1:22" x14ac:dyDescent="0.25">
      <c r="A50">
        <v>97116</v>
      </c>
      <c r="B50" t="s">
        <v>43</v>
      </c>
      <c r="C50">
        <v>430</v>
      </c>
      <c r="D50">
        <v>177</v>
      </c>
      <c r="E50">
        <f t="shared" si="10"/>
        <v>88.5</v>
      </c>
      <c r="F50">
        <f t="shared" si="1"/>
        <v>27.04</v>
      </c>
      <c r="G50">
        <v>270</v>
      </c>
      <c r="H50">
        <v>27.116399999999999</v>
      </c>
      <c r="I50" t="s">
        <v>25</v>
      </c>
      <c r="J50" t="s">
        <v>26</v>
      </c>
      <c r="K50">
        <f t="shared" si="3"/>
        <v>168.15</v>
      </c>
      <c r="L50">
        <f t="shared" si="4"/>
        <v>130.97999999999999</v>
      </c>
      <c r="M50">
        <f t="shared" si="5"/>
        <v>120.36000000000001</v>
      </c>
      <c r="N50">
        <v>27.04</v>
      </c>
      <c r="O50">
        <v>107.97</v>
      </c>
      <c r="P50">
        <f t="shared" si="8"/>
        <v>138.06</v>
      </c>
      <c r="Q50">
        <v>88.5</v>
      </c>
      <c r="R50">
        <v>75.599999999999994</v>
      </c>
      <c r="S50">
        <f t="shared" si="9"/>
        <v>107.97</v>
      </c>
      <c r="T50" t="s">
        <v>27</v>
      </c>
      <c r="U50">
        <f t="shared" si="6"/>
        <v>107.97</v>
      </c>
      <c r="V50">
        <f t="shared" si="7"/>
        <v>107.97</v>
      </c>
    </row>
    <row r="51" spans="1:22" x14ac:dyDescent="0.25">
      <c r="A51">
        <v>90791</v>
      </c>
      <c r="B51" t="s">
        <v>66</v>
      </c>
      <c r="C51">
        <v>914</v>
      </c>
      <c r="D51">
        <v>474</v>
      </c>
      <c r="E51">
        <f t="shared" si="10"/>
        <v>237</v>
      </c>
      <c r="F51">
        <f t="shared" si="1"/>
        <v>130.06</v>
      </c>
      <c r="G51">
        <f t="shared" si="2"/>
        <v>450.29999999999995</v>
      </c>
      <c r="H51">
        <v>161.14079999999998</v>
      </c>
      <c r="I51" t="s">
        <v>25</v>
      </c>
      <c r="J51" t="s">
        <v>26</v>
      </c>
      <c r="K51">
        <f t="shared" si="3"/>
        <v>450.29999999999995</v>
      </c>
      <c r="L51">
        <f t="shared" si="4"/>
        <v>350.76</v>
      </c>
      <c r="M51">
        <f t="shared" si="5"/>
        <v>322.32000000000005</v>
      </c>
      <c r="N51">
        <v>130.06</v>
      </c>
      <c r="O51">
        <v>289.14</v>
      </c>
      <c r="P51">
        <f t="shared" si="8"/>
        <v>369.72</v>
      </c>
      <c r="Q51">
        <v>237</v>
      </c>
      <c r="R51" t="s">
        <v>29</v>
      </c>
      <c r="S51">
        <f t="shared" si="9"/>
        <v>289.14</v>
      </c>
      <c r="T51" t="s">
        <v>27</v>
      </c>
      <c r="U51">
        <f t="shared" si="6"/>
        <v>289.14</v>
      </c>
      <c r="V51">
        <f t="shared" si="7"/>
        <v>289.14</v>
      </c>
    </row>
    <row r="52" spans="1:22" x14ac:dyDescent="0.25">
      <c r="A52">
        <v>92508</v>
      </c>
      <c r="B52" t="s">
        <v>67</v>
      </c>
      <c r="C52">
        <v>440</v>
      </c>
      <c r="D52">
        <v>199</v>
      </c>
      <c r="E52">
        <f t="shared" si="10"/>
        <v>99.5</v>
      </c>
      <c r="F52">
        <f t="shared" si="1"/>
        <v>21.700199999999999</v>
      </c>
      <c r="G52">
        <v>270</v>
      </c>
      <c r="H52">
        <v>21.700199999999999</v>
      </c>
      <c r="I52" t="s">
        <v>25</v>
      </c>
      <c r="J52" t="s">
        <v>26</v>
      </c>
      <c r="K52">
        <f t="shared" si="3"/>
        <v>189.04999999999998</v>
      </c>
      <c r="L52">
        <f t="shared" si="4"/>
        <v>147.26</v>
      </c>
      <c r="M52">
        <f t="shared" si="5"/>
        <v>135.32000000000002</v>
      </c>
      <c r="N52">
        <v>21.96</v>
      </c>
      <c r="O52">
        <v>121.39</v>
      </c>
      <c r="P52">
        <f t="shared" si="8"/>
        <v>155.22</v>
      </c>
      <c r="Q52">
        <v>99.5</v>
      </c>
      <c r="R52">
        <v>85.05</v>
      </c>
      <c r="S52">
        <f t="shared" si="9"/>
        <v>121.39</v>
      </c>
      <c r="T52" t="s">
        <v>27</v>
      </c>
      <c r="U52">
        <f t="shared" si="6"/>
        <v>121.39</v>
      </c>
      <c r="V52">
        <f t="shared" si="7"/>
        <v>121.39</v>
      </c>
    </row>
    <row r="53" spans="1:22" x14ac:dyDescent="0.25">
      <c r="A53">
        <v>97166</v>
      </c>
      <c r="B53" t="s">
        <v>68</v>
      </c>
      <c r="C53">
        <v>430</v>
      </c>
      <c r="D53">
        <v>389</v>
      </c>
      <c r="E53">
        <f t="shared" si="10"/>
        <v>194.5</v>
      </c>
      <c r="F53">
        <f t="shared" si="1"/>
        <v>92.15</v>
      </c>
      <c r="G53">
        <f t="shared" si="2"/>
        <v>369.54999999999995</v>
      </c>
      <c r="H53">
        <v>92.429399999999987</v>
      </c>
      <c r="I53" t="s">
        <v>25</v>
      </c>
      <c r="J53" t="s">
        <v>26</v>
      </c>
      <c r="K53">
        <f t="shared" si="3"/>
        <v>369.54999999999995</v>
      </c>
      <c r="L53">
        <f t="shared" si="4"/>
        <v>287.86</v>
      </c>
      <c r="M53">
        <f t="shared" si="5"/>
        <v>264.52000000000004</v>
      </c>
      <c r="N53">
        <v>92.15</v>
      </c>
      <c r="O53">
        <v>237.29</v>
      </c>
      <c r="P53">
        <f t="shared" si="8"/>
        <v>303.42</v>
      </c>
      <c r="Q53">
        <v>194.5</v>
      </c>
      <c r="R53">
        <v>160.19999999999999</v>
      </c>
      <c r="S53">
        <f t="shared" si="9"/>
        <v>237.29</v>
      </c>
      <c r="T53" t="s">
        <v>27</v>
      </c>
      <c r="U53">
        <f t="shared" si="6"/>
        <v>237.29</v>
      </c>
      <c r="V53">
        <f t="shared" si="7"/>
        <v>237.29</v>
      </c>
    </row>
    <row r="54" spans="1:22" x14ac:dyDescent="0.25">
      <c r="A54">
        <v>97161</v>
      </c>
      <c r="B54" t="s">
        <v>69</v>
      </c>
      <c r="C54">
        <v>420</v>
      </c>
      <c r="D54">
        <v>392</v>
      </c>
      <c r="E54">
        <f t="shared" si="10"/>
        <v>196</v>
      </c>
      <c r="F54">
        <f t="shared" si="1"/>
        <v>92.15</v>
      </c>
      <c r="G54">
        <f t="shared" si="2"/>
        <v>372.4</v>
      </c>
      <c r="H54">
        <v>92.429399999999987</v>
      </c>
      <c r="I54" t="s">
        <v>25</v>
      </c>
      <c r="J54" t="s">
        <v>26</v>
      </c>
      <c r="K54">
        <f t="shared" si="3"/>
        <v>372.4</v>
      </c>
      <c r="L54">
        <f t="shared" si="4"/>
        <v>290.08</v>
      </c>
      <c r="M54">
        <f t="shared" si="5"/>
        <v>266.56</v>
      </c>
      <c r="N54">
        <v>92.15</v>
      </c>
      <c r="O54">
        <v>239.12</v>
      </c>
      <c r="P54">
        <f t="shared" si="8"/>
        <v>305.76</v>
      </c>
      <c r="Q54">
        <v>196</v>
      </c>
      <c r="R54">
        <v>161.1</v>
      </c>
      <c r="S54">
        <f t="shared" si="9"/>
        <v>239.12</v>
      </c>
      <c r="T54" t="s">
        <v>27</v>
      </c>
      <c r="U54">
        <f t="shared" si="6"/>
        <v>239.12</v>
      </c>
      <c r="V54">
        <f t="shared" si="7"/>
        <v>239.12</v>
      </c>
    </row>
    <row r="55" spans="1:22" x14ac:dyDescent="0.25">
      <c r="A55">
        <v>97113</v>
      </c>
      <c r="B55" t="s">
        <v>70</v>
      </c>
      <c r="C55">
        <v>420</v>
      </c>
      <c r="D55">
        <v>177</v>
      </c>
      <c r="E55">
        <f t="shared" si="10"/>
        <v>88.5</v>
      </c>
      <c r="F55">
        <f t="shared" si="1"/>
        <v>34.15</v>
      </c>
      <c r="G55">
        <v>270</v>
      </c>
      <c r="H55">
        <v>34.255400000000002</v>
      </c>
      <c r="I55" t="s">
        <v>25</v>
      </c>
      <c r="J55" t="s">
        <v>26</v>
      </c>
      <c r="K55">
        <f t="shared" si="3"/>
        <v>168.15</v>
      </c>
      <c r="L55">
        <f t="shared" si="4"/>
        <v>130.97999999999999</v>
      </c>
      <c r="M55">
        <f t="shared" si="5"/>
        <v>120.36000000000001</v>
      </c>
      <c r="N55">
        <v>34.15</v>
      </c>
      <c r="O55">
        <v>107.97</v>
      </c>
      <c r="P55">
        <f t="shared" si="8"/>
        <v>138.06</v>
      </c>
      <c r="Q55">
        <v>88.5</v>
      </c>
      <c r="R55">
        <v>75.599999999999994</v>
      </c>
      <c r="S55">
        <f t="shared" si="9"/>
        <v>107.97</v>
      </c>
      <c r="T55" t="s">
        <v>27</v>
      </c>
      <c r="U55">
        <f t="shared" si="6"/>
        <v>107.97</v>
      </c>
      <c r="V55">
        <f t="shared" si="7"/>
        <v>107.97</v>
      </c>
    </row>
    <row r="56" spans="1:22" x14ac:dyDescent="0.25">
      <c r="A56">
        <v>97165</v>
      </c>
      <c r="B56" t="s">
        <v>71</v>
      </c>
      <c r="C56">
        <v>430</v>
      </c>
      <c r="D56">
        <v>376</v>
      </c>
      <c r="E56">
        <f t="shared" si="10"/>
        <v>188</v>
      </c>
      <c r="F56">
        <f t="shared" si="1"/>
        <v>92.15</v>
      </c>
      <c r="G56">
        <f t="shared" si="2"/>
        <v>357.2</v>
      </c>
      <c r="H56">
        <v>92.429399999999987</v>
      </c>
      <c r="I56" t="s">
        <v>25</v>
      </c>
      <c r="J56" t="s">
        <v>26</v>
      </c>
      <c r="K56">
        <f t="shared" si="3"/>
        <v>357.2</v>
      </c>
      <c r="L56">
        <f t="shared" si="4"/>
        <v>278.24</v>
      </c>
      <c r="M56">
        <f t="shared" si="5"/>
        <v>255.68</v>
      </c>
      <c r="N56">
        <v>92.15</v>
      </c>
      <c r="O56">
        <v>229.35999999999999</v>
      </c>
      <c r="P56">
        <f t="shared" si="8"/>
        <v>293.28000000000003</v>
      </c>
      <c r="Q56">
        <v>188</v>
      </c>
      <c r="R56">
        <v>154.80000000000001</v>
      </c>
      <c r="S56">
        <f t="shared" si="9"/>
        <v>229.35999999999999</v>
      </c>
      <c r="T56" t="s">
        <v>27</v>
      </c>
      <c r="U56">
        <f t="shared" si="6"/>
        <v>229.35999999999999</v>
      </c>
      <c r="V56">
        <f t="shared" si="7"/>
        <v>229.35999999999999</v>
      </c>
    </row>
    <row r="57" spans="1:22" x14ac:dyDescent="0.25">
      <c r="A57">
        <v>96137</v>
      </c>
      <c r="B57" t="s">
        <v>72</v>
      </c>
      <c r="C57">
        <v>918</v>
      </c>
      <c r="D57">
        <v>86</v>
      </c>
      <c r="E57">
        <f t="shared" si="10"/>
        <v>43</v>
      </c>
      <c r="F57">
        <f t="shared" si="1"/>
        <v>15.48</v>
      </c>
      <c r="G57">
        <v>152</v>
      </c>
      <c r="H57">
        <v>19.175000000000001</v>
      </c>
      <c r="I57" t="s">
        <v>25</v>
      </c>
      <c r="J57" t="s">
        <v>26</v>
      </c>
      <c r="K57">
        <f t="shared" si="3"/>
        <v>81.7</v>
      </c>
      <c r="L57">
        <f t="shared" si="4"/>
        <v>63.64</v>
      </c>
      <c r="M57">
        <f t="shared" si="5"/>
        <v>58.480000000000004</v>
      </c>
      <c r="N57">
        <v>15.48</v>
      </c>
      <c r="O57">
        <v>52.46</v>
      </c>
      <c r="P57">
        <f t="shared" si="8"/>
        <v>67.08</v>
      </c>
      <c r="Q57">
        <v>43</v>
      </c>
      <c r="R57" t="s">
        <v>29</v>
      </c>
      <c r="S57">
        <f t="shared" si="9"/>
        <v>52.46</v>
      </c>
      <c r="T57" t="s">
        <v>29</v>
      </c>
      <c r="U57">
        <f t="shared" si="6"/>
        <v>52.46</v>
      </c>
      <c r="V57">
        <f t="shared" si="7"/>
        <v>52.46</v>
      </c>
    </row>
    <row r="58" spans="1:22" x14ac:dyDescent="0.25">
      <c r="A58">
        <v>29405</v>
      </c>
      <c r="B58" t="s">
        <v>73</v>
      </c>
      <c r="C58">
        <v>420</v>
      </c>
      <c r="D58">
        <v>784</v>
      </c>
      <c r="E58">
        <f t="shared" si="10"/>
        <v>392</v>
      </c>
      <c r="F58">
        <f t="shared" si="1"/>
        <v>53.9</v>
      </c>
      <c r="G58">
        <f t="shared" si="2"/>
        <v>744.8</v>
      </c>
      <c r="H58">
        <v>71.543400000000005</v>
      </c>
      <c r="I58" t="s">
        <v>25</v>
      </c>
      <c r="J58" t="s">
        <v>26</v>
      </c>
      <c r="K58">
        <f t="shared" si="3"/>
        <v>744.8</v>
      </c>
      <c r="L58">
        <f t="shared" si="4"/>
        <v>580.16</v>
      </c>
      <c r="M58">
        <f t="shared" si="5"/>
        <v>533.12</v>
      </c>
      <c r="N58">
        <v>53.9</v>
      </c>
      <c r="O58">
        <v>478.24</v>
      </c>
      <c r="P58">
        <f t="shared" si="8"/>
        <v>611.52</v>
      </c>
      <c r="Q58">
        <v>392</v>
      </c>
      <c r="R58">
        <v>323.10000000000002</v>
      </c>
      <c r="S58">
        <f t="shared" si="9"/>
        <v>478.24</v>
      </c>
      <c r="T58" t="s">
        <v>27</v>
      </c>
      <c r="U58">
        <f t="shared" si="6"/>
        <v>478.24</v>
      </c>
      <c r="V58">
        <f t="shared" si="7"/>
        <v>478.24</v>
      </c>
    </row>
    <row r="59" spans="1:22" x14ac:dyDescent="0.25">
      <c r="A59">
        <v>97162</v>
      </c>
      <c r="B59" t="s">
        <v>74</v>
      </c>
      <c r="C59">
        <v>420</v>
      </c>
      <c r="D59">
        <v>404</v>
      </c>
      <c r="E59">
        <f t="shared" si="10"/>
        <v>202</v>
      </c>
      <c r="F59">
        <f t="shared" si="1"/>
        <v>92.15</v>
      </c>
      <c r="G59">
        <f t="shared" si="2"/>
        <v>383.79999999999995</v>
      </c>
      <c r="H59">
        <v>92.429399999999987</v>
      </c>
      <c r="I59" t="s">
        <v>25</v>
      </c>
      <c r="J59" t="s">
        <v>26</v>
      </c>
      <c r="K59">
        <f t="shared" si="3"/>
        <v>383.79999999999995</v>
      </c>
      <c r="L59">
        <f t="shared" si="4"/>
        <v>298.95999999999998</v>
      </c>
      <c r="M59">
        <f t="shared" si="5"/>
        <v>274.72000000000003</v>
      </c>
      <c r="N59">
        <v>92.15</v>
      </c>
      <c r="O59">
        <v>246.44</v>
      </c>
      <c r="P59">
        <f t="shared" si="8"/>
        <v>315.12</v>
      </c>
      <c r="Q59">
        <v>202</v>
      </c>
      <c r="R59">
        <v>166.5</v>
      </c>
      <c r="S59">
        <f t="shared" si="9"/>
        <v>246.44</v>
      </c>
      <c r="T59" t="s">
        <v>27</v>
      </c>
      <c r="U59">
        <f t="shared" si="6"/>
        <v>246.44</v>
      </c>
      <c r="V59">
        <f t="shared" si="7"/>
        <v>246.44</v>
      </c>
    </row>
    <row r="60" spans="1:22" x14ac:dyDescent="0.25">
      <c r="A60">
        <v>90792</v>
      </c>
      <c r="B60" t="s">
        <v>75</v>
      </c>
      <c r="C60">
        <v>914</v>
      </c>
      <c r="D60">
        <v>526</v>
      </c>
      <c r="E60">
        <f t="shared" si="10"/>
        <v>263</v>
      </c>
      <c r="F60">
        <f t="shared" si="1"/>
        <v>149.46</v>
      </c>
      <c r="G60">
        <f t="shared" si="2"/>
        <v>499.7</v>
      </c>
      <c r="H60">
        <v>185.17740000000001</v>
      </c>
      <c r="I60" t="s">
        <v>25</v>
      </c>
      <c r="J60" t="s">
        <v>26</v>
      </c>
      <c r="K60">
        <f t="shared" si="3"/>
        <v>499.7</v>
      </c>
      <c r="L60">
        <f t="shared" si="4"/>
        <v>389.24</v>
      </c>
      <c r="M60">
        <f t="shared" si="5"/>
        <v>357.68</v>
      </c>
      <c r="N60">
        <v>149.46</v>
      </c>
      <c r="O60">
        <v>320.86</v>
      </c>
      <c r="P60">
        <f t="shared" si="8"/>
        <v>410.28000000000003</v>
      </c>
      <c r="Q60">
        <v>263</v>
      </c>
      <c r="R60" t="s">
        <v>29</v>
      </c>
      <c r="S60">
        <f t="shared" si="9"/>
        <v>320.86</v>
      </c>
      <c r="T60" t="s">
        <v>29</v>
      </c>
      <c r="U60">
        <f t="shared" si="6"/>
        <v>320.86</v>
      </c>
      <c r="V60">
        <f t="shared" si="7"/>
        <v>320.86</v>
      </c>
    </row>
    <row r="61" spans="1:22" x14ac:dyDescent="0.25">
      <c r="A61">
        <v>96131</v>
      </c>
      <c r="B61" t="s">
        <v>76</v>
      </c>
      <c r="C61">
        <v>918</v>
      </c>
      <c r="D61">
        <v>155</v>
      </c>
      <c r="E61">
        <f t="shared" si="10"/>
        <v>77.5</v>
      </c>
      <c r="F61">
        <f t="shared" si="1"/>
        <v>66</v>
      </c>
      <c r="G61">
        <v>152</v>
      </c>
      <c r="H61">
        <v>81.773999999999987</v>
      </c>
      <c r="I61" t="s">
        <v>25</v>
      </c>
      <c r="J61" t="s">
        <v>26</v>
      </c>
      <c r="K61">
        <f t="shared" si="3"/>
        <v>147.25</v>
      </c>
      <c r="L61">
        <f t="shared" si="4"/>
        <v>114.7</v>
      </c>
      <c r="M61">
        <f t="shared" si="5"/>
        <v>105.4</v>
      </c>
      <c r="N61">
        <v>66</v>
      </c>
      <c r="O61">
        <v>94.55</v>
      </c>
      <c r="P61">
        <f t="shared" si="8"/>
        <v>120.9</v>
      </c>
      <c r="Q61">
        <v>77.5</v>
      </c>
      <c r="R61" t="s">
        <v>29</v>
      </c>
      <c r="S61">
        <f t="shared" si="9"/>
        <v>94.55</v>
      </c>
      <c r="T61" t="s">
        <v>29</v>
      </c>
      <c r="U61">
        <f t="shared" si="6"/>
        <v>94.55</v>
      </c>
      <c r="V61">
        <f t="shared" si="7"/>
        <v>94.55</v>
      </c>
    </row>
    <row r="62" spans="1:22" x14ac:dyDescent="0.25">
      <c r="A62">
        <v>97535</v>
      </c>
      <c r="B62" t="s">
        <v>60</v>
      </c>
      <c r="C62">
        <v>420</v>
      </c>
      <c r="D62">
        <v>187</v>
      </c>
      <c r="E62">
        <f t="shared" si="10"/>
        <v>93.5</v>
      </c>
      <c r="F62">
        <f t="shared" si="1"/>
        <v>30.33</v>
      </c>
      <c r="G62">
        <v>270</v>
      </c>
      <c r="H62">
        <v>30.420400000000001</v>
      </c>
      <c r="I62" t="s">
        <v>25</v>
      </c>
      <c r="J62" t="s">
        <v>26</v>
      </c>
      <c r="K62">
        <f t="shared" si="3"/>
        <v>177.65</v>
      </c>
      <c r="L62">
        <f t="shared" si="4"/>
        <v>138.38</v>
      </c>
      <c r="M62">
        <f t="shared" si="5"/>
        <v>127.16000000000001</v>
      </c>
      <c r="N62">
        <v>30.33</v>
      </c>
      <c r="O62">
        <v>114.07</v>
      </c>
      <c r="P62">
        <f t="shared" si="8"/>
        <v>145.86000000000001</v>
      </c>
      <c r="Q62">
        <v>93.5</v>
      </c>
      <c r="R62">
        <v>76.95</v>
      </c>
      <c r="S62">
        <f t="shared" si="9"/>
        <v>114.07</v>
      </c>
      <c r="T62" t="s">
        <v>27</v>
      </c>
      <c r="U62">
        <f t="shared" si="6"/>
        <v>114.07</v>
      </c>
      <c r="V62">
        <f t="shared" si="7"/>
        <v>114.07</v>
      </c>
    </row>
    <row r="63" spans="1:22" x14ac:dyDescent="0.25">
      <c r="A63">
        <v>97804</v>
      </c>
      <c r="B63" t="s">
        <v>77</v>
      </c>
      <c r="C63">
        <v>510</v>
      </c>
      <c r="D63">
        <v>271</v>
      </c>
      <c r="E63">
        <f t="shared" si="10"/>
        <v>135.5</v>
      </c>
      <c r="F63">
        <f t="shared" si="1"/>
        <v>14.07</v>
      </c>
      <c r="G63">
        <v>270</v>
      </c>
      <c r="H63">
        <v>23.2578</v>
      </c>
      <c r="I63" t="s">
        <v>25</v>
      </c>
      <c r="J63" t="s">
        <v>26</v>
      </c>
      <c r="K63">
        <f t="shared" si="3"/>
        <v>257.45</v>
      </c>
      <c r="L63">
        <f t="shared" si="4"/>
        <v>200.54</v>
      </c>
      <c r="M63">
        <f t="shared" si="5"/>
        <v>184.28</v>
      </c>
      <c r="N63">
        <v>14.07</v>
      </c>
      <c r="O63">
        <v>165.31</v>
      </c>
      <c r="P63">
        <f t="shared" si="8"/>
        <v>211.38</v>
      </c>
      <c r="Q63">
        <v>135.5</v>
      </c>
      <c r="R63">
        <v>111.6</v>
      </c>
      <c r="S63">
        <f t="shared" si="9"/>
        <v>165.31</v>
      </c>
      <c r="T63" t="s">
        <v>27</v>
      </c>
      <c r="U63">
        <f t="shared" si="6"/>
        <v>165.31</v>
      </c>
      <c r="V63">
        <f t="shared" si="7"/>
        <v>165.31</v>
      </c>
    </row>
    <row r="64" spans="1:22" x14ac:dyDescent="0.25">
      <c r="A64">
        <v>96130</v>
      </c>
      <c r="B64" t="s">
        <v>78</v>
      </c>
      <c r="C64">
        <v>918</v>
      </c>
      <c r="D64">
        <v>748</v>
      </c>
      <c r="E64">
        <f t="shared" si="10"/>
        <v>374</v>
      </c>
      <c r="F64">
        <f t="shared" si="1"/>
        <v>94.73</v>
      </c>
      <c r="G64">
        <f t="shared" si="2"/>
        <v>710.6</v>
      </c>
      <c r="H64">
        <v>117.36279999999999</v>
      </c>
      <c r="I64" t="s">
        <v>25</v>
      </c>
      <c r="J64" t="s">
        <v>26</v>
      </c>
      <c r="K64">
        <f t="shared" si="3"/>
        <v>710.6</v>
      </c>
      <c r="L64">
        <f t="shared" si="4"/>
        <v>553.52</v>
      </c>
      <c r="M64">
        <f t="shared" si="5"/>
        <v>508.64000000000004</v>
      </c>
      <c r="N64">
        <v>94.73</v>
      </c>
      <c r="O64">
        <v>456.28</v>
      </c>
      <c r="P64">
        <f t="shared" si="8"/>
        <v>583.44000000000005</v>
      </c>
      <c r="Q64">
        <v>374</v>
      </c>
      <c r="R64" t="s">
        <v>29</v>
      </c>
      <c r="S64">
        <f t="shared" si="9"/>
        <v>456.28</v>
      </c>
      <c r="T64" t="s">
        <v>29</v>
      </c>
      <c r="U64">
        <f t="shared" si="6"/>
        <v>456.28</v>
      </c>
      <c r="V64">
        <f t="shared" si="7"/>
        <v>456.28</v>
      </c>
    </row>
    <row r="65" spans="1:22" x14ac:dyDescent="0.25">
      <c r="A65">
        <v>29405</v>
      </c>
      <c r="B65" t="s">
        <v>79</v>
      </c>
      <c r="C65">
        <v>420</v>
      </c>
      <c r="D65">
        <v>784</v>
      </c>
      <c r="E65">
        <f t="shared" si="10"/>
        <v>392</v>
      </c>
      <c r="F65">
        <f t="shared" si="1"/>
        <v>53.9</v>
      </c>
      <c r="G65">
        <f t="shared" si="2"/>
        <v>744.8</v>
      </c>
      <c r="H65">
        <v>71.543400000000005</v>
      </c>
      <c r="I65" t="s">
        <v>25</v>
      </c>
      <c r="J65" t="s">
        <v>26</v>
      </c>
      <c r="K65">
        <f t="shared" si="3"/>
        <v>744.8</v>
      </c>
      <c r="L65">
        <f t="shared" si="4"/>
        <v>580.16</v>
      </c>
      <c r="M65">
        <f t="shared" si="5"/>
        <v>533.12</v>
      </c>
      <c r="N65">
        <v>53.9</v>
      </c>
      <c r="O65">
        <v>478.24</v>
      </c>
      <c r="P65">
        <f t="shared" si="8"/>
        <v>611.52</v>
      </c>
      <c r="Q65">
        <v>392</v>
      </c>
      <c r="R65">
        <v>323.10000000000002</v>
      </c>
      <c r="S65">
        <f t="shared" si="9"/>
        <v>478.24</v>
      </c>
      <c r="T65" t="s">
        <v>27</v>
      </c>
      <c r="U65">
        <f t="shared" si="6"/>
        <v>478.24</v>
      </c>
      <c r="V65">
        <f t="shared" si="7"/>
        <v>478.24</v>
      </c>
    </row>
    <row r="66" spans="1:22" x14ac:dyDescent="0.25">
      <c r="A66">
        <v>29515</v>
      </c>
      <c r="B66" t="s">
        <v>80</v>
      </c>
      <c r="C66">
        <v>420</v>
      </c>
      <c r="D66">
        <v>484</v>
      </c>
      <c r="E66">
        <f t="shared" si="10"/>
        <v>242</v>
      </c>
      <c r="F66">
        <f t="shared" si="1"/>
        <v>45.3</v>
      </c>
      <c r="G66">
        <f t="shared" si="2"/>
        <v>459.79999999999995</v>
      </c>
      <c r="H66">
        <v>60.144599999999997</v>
      </c>
      <c r="I66" t="s">
        <v>25</v>
      </c>
      <c r="J66" t="s">
        <v>26</v>
      </c>
      <c r="K66">
        <f t="shared" si="3"/>
        <v>459.79999999999995</v>
      </c>
      <c r="L66">
        <f t="shared" si="4"/>
        <v>358.15999999999997</v>
      </c>
      <c r="M66">
        <f t="shared" si="5"/>
        <v>329.12</v>
      </c>
      <c r="N66">
        <v>45.3</v>
      </c>
      <c r="O66">
        <v>295.24</v>
      </c>
      <c r="P66">
        <f t="shared" si="8"/>
        <v>377.52000000000004</v>
      </c>
      <c r="Q66">
        <v>242</v>
      </c>
      <c r="R66">
        <v>398.25</v>
      </c>
      <c r="S66">
        <f t="shared" si="9"/>
        <v>295.24</v>
      </c>
      <c r="T66" t="s">
        <v>27</v>
      </c>
      <c r="U66">
        <f t="shared" si="6"/>
        <v>295.24</v>
      </c>
      <c r="V66">
        <f t="shared" si="7"/>
        <v>295.24</v>
      </c>
    </row>
    <row r="67" spans="1:22" x14ac:dyDescent="0.25">
      <c r="A67">
        <v>90833</v>
      </c>
      <c r="B67" t="s">
        <v>81</v>
      </c>
      <c r="C67">
        <v>900</v>
      </c>
      <c r="D67">
        <v>113</v>
      </c>
      <c r="E67">
        <f t="shared" si="10"/>
        <v>56.5</v>
      </c>
      <c r="F67">
        <f t="shared" si="1"/>
        <v>53.83</v>
      </c>
      <c r="G67">
        <v>270</v>
      </c>
      <c r="H67">
        <v>66.693600000000004</v>
      </c>
      <c r="I67" t="s">
        <v>25</v>
      </c>
      <c r="J67" t="s">
        <v>26</v>
      </c>
      <c r="K67">
        <f t="shared" si="3"/>
        <v>107.35</v>
      </c>
      <c r="L67">
        <f t="shared" si="4"/>
        <v>83.62</v>
      </c>
      <c r="M67">
        <f t="shared" si="5"/>
        <v>76.84</v>
      </c>
      <c r="N67">
        <v>53.83</v>
      </c>
      <c r="O67">
        <v>68.929999999999993</v>
      </c>
      <c r="P67">
        <f t="shared" si="8"/>
        <v>88.14</v>
      </c>
      <c r="Q67">
        <v>56.5</v>
      </c>
      <c r="R67" t="s">
        <v>29</v>
      </c>
      <c r="S67">
        <f t="shared" si="9"/>
        <v>68.929999999999993</v>
      </c>
      <c r="T67" t="s">
        <v>27</v>
      </c>
      <c r="U67">
        <f t="shared" si="6"/>
        <v>68.929999999999993</v>
      </c>
      <c r="V67">
        <f t="shared" si="7"/>
        <v>68.929999999999993</v>
      </c>
    </row>
    <row r="68" spans="1:22" x14ac:dyDescent="0.25">
      <c r="A68">
        <v>97750</v>
      </c>
      <c r="B68" t="s">
        <v>82</v>
      </c>
      <c r="C68">
        <v>420</v>
      </c>
      <c r="D68">
        <v>194</v>
      </c>
      <c r="E68">
        <f t="shared" si="10"/>
        <v>97</v>
      </c>
      <c r="F68">
        <f t="shared" si="1"/>
        <v>31.32</v>
      </c>
      <c r="G68">
        <v>270</v>
      </c>
      <c r="H68">
        <v>31.4116</v>
      </c>
      <c r="I68" t="s">
        <v>25</v>
      </c>
      <c r="J68" t="s">
        <v>26</v>
      </c>
      <c r="K68">
        <f t="shared" si="3"/>
        <v>184.29999999999998</v>
      </c>
      <c r="L68">
        <f t="shared" si="4"/>
        <v>143.56</v>
      </c>
      <c r="M68">
        <f t="shared" si="5"/>
        <v>131.92000000000002</v>
      </c>
      <c r="N68">
        <v>31.32</v>
      </c>
      <c r="O68">
        <v>118.34</v>
      </c>
      <c r="P68">
        <f t="shared" si="8"/>
        <v>151.32</v>
      </c>
      <c r="Q68">
        <v>97</v>
      </c>
      <c r="R68">
        <v>79.650000000000006</v>
      </c>
      <c r="S68">
        <f t="shared" si="9"/>
        <v>118.34</v>
      </c>
      <c r="T68" t="s">
        <v>27</v>
      </c>
      <c r="U68">
        <f t="shared" si="6"/>
        <v>118.34</v>
      </c>
      <c r="V68">
        <f t="shared" si="7"/>
        <v>118.34</v>
      </c>
    </row>
    <row r="69" spans="1:22" x14ac:dyDescent="0.25">
      <c r="A69">
        <v>96136</v>
      </c>
      <c r="B69" t="s">
        <v>83</v>
      </c>
      <c r="C69">
        <v>918</v>
      </c>
      <c r="D69">
        <v>305</v>
      </c>
      <c r="E69">
        <f t="shared" si="10"/>
        <v>152.5</v>
      </c>
      <c r="F69">
        <f t="shared" si="1"/>
        <v>20.36</v>
      </c>
      <c r="G69">
        <f t="shared" si="2"/>
        <v>289.75</v>
      </c>
      <c r="H69">
        <v>25.228399999999997</v>
      </c>
      <c r="I69" t="s">
        <v>25</v>
      </c>
      <c r="J69" t="s">
        <v>26</v>
      </c>
      <c r="K69">
        <f t="shared" si="3"/>
        <v>289.75</v>
      </c>
      <c r="L69">
        <f t="shared" si="4"/>
        <v>225.7</v>
      </c>
      <c r="M69">
        <f t="shared" si="5"/>
        <v>207.4</v>
      </c>
      <c r="N69">
        <v>20.36</v>
      </c>
      <c r="O69">
        <v>186.04999999999998</v>
      </c>
      <c r="P69">
        <f t="shared" si="8"/>
        <v>237.9</v>
      </c>
      <c r="Q69">
        <v>152.5</v>
      </c>
      <c r="R69" t="s">
        <v>29</v>
      </c>
      <c r="S69">
        <f t="shared" si="9"/>
        <v>186.04999999999998</v>
      </c>
      <c r="T69" t="s">
        <v>29</v>
      </c>
      <c r="U69">
        <f t="shared" si="6"/>
        <v>186.04999999999998</v>
      </c>
      <c r="V69">
        <f t="shared" si="7"/>
        <v>186.04999999999998</v>
      </c>
    </row>
    <row r="70" spans="1:22" x14ac:dyDescent="0.25">
      <c r="A70">
        <v>97164</v>
      </c>
      <c r="B70" t="s">
        <v>84</v>
      </c>
      <c r="C70">
        <v>420</v>
      </c>
      <c r="D70">
        <v>241</v>
      </c>
      <c r="E70">
        <f t="shared" ref="E70:E101" si="11">D70*0.5</f>
        <v>120.5</v>
      </c>
      <c r="F70">
        <f t="shared" si="1"/>
        <v>64.36</v>
      </c>
      <c r="G70">
        <v>270</v>
      </c>
      <c r="H70">
        <v>64.5578</v>
      </c>
      <c r="I70" t="s">
        <v>25</v>
      </c>
      <c r="J70" t="s">
        <v>26</v>
      </c>
      <c r="K70">
        <f t="shared" si="3"/>
        <v>228.95</v>
      </c>
      <c r="L70">
        <f t="shared" si="4"/>
        <v>178.34</v>
      </c>
      <c r="M70">
        <f t="shared" si="5"/>
        <v>163.88000000000002</v>
      </c>
      <c r="N70">
        <v>64.36</v>
      </c>
      <c r="O70">
        <v>147.01</v>
      </c>
      <c r="P70">
        <f t="shared" si="8"/>
        <v>187.98000000000002</v>
      </c>
      <c r="Q70">
        <v>120.5</v>
      </c>
      <c r="R70">
        <v>99</v>
      </c>
      <c r="S70">
        <f t="shared" si="9"/>
        <v>147.01</v>
      </c>
      <c r="T70" t="s">
        <v>27</v>
      </c>
      <c r="U70">
        <f t="shared" si="6"/>
        <v>147.01</v>
      </c>
      <c r="V70">
        <f t="shared" si="7"/>
        <v>147.01</v>
      </c>
    </row>
    <row r="71" spans="1:22" x14ac:dyDescent="0.25">
      <c r="A71">
        <v>97163</v>
      </c>
      <c r="B71" t="s">
        <v>85</v>
      </c>
      <c r="C71">
        <v>420</v>
      </c>
      <c r="D71">
        <v>401</v>
      </c>
      <c r="E71">
        <f t="shared" si="11"/>
        <v>200.5</v>
      </c>
      <c r="F71">
        <f t="shared" ref="F71:F102" si="12">MIN(H71:V71)</f>
        <v>92.15</v>
      </c>
      <c r="G71">
        <f t="shared" ref="G71:G102" si="13">MAX(H71:V71)</f>
        <v>380.95</v>
      </c>
      <c r="H71">
        <v>92.429399999999987</v>
      </c>
      <c r="I71" t="s">
        <v>25</v>
      </c>
      <c r="J71" t="s">
        <v>26</v>
      </c>
      <c r="K71">
        <f t="shared" ref="K71:K102" si="14">D71*0.95</f>
        <v>380.95</v>
      </c>
      <c r="L71">
        <f t="shared" ref="L71:L102" si="15">D71*0.74</f>
        <v>296.74</v>
      </c>
      <c r="M71">
        <f t="shared" ref="M71:M102" si="16">D71*0.68</f>
        <v>272.68</v>
      </c>
      <c r="N71">
        <v>92.15</v>
      </c>
      <c r="O71">
        <v>244.60999999999999</v>
      </c>
      <c r="P71">
        <f t="shared" si="8"/>
        <v>312.78000000000003</v>
      </c>
      <c r="Q71">
        <v>200.5</v>
      </c>
      <c r="R71">
        <v>171.9</v>
      </c>
      <c r="S71">
        <f t="shared" si="9"/>
        <v>244.60999999999999</v>
      </c>
      <c r="T71" t="s">
        <v>27</v>
      </c>
      <c r="U71">
        <f t="shared" ref="U71:U102" si="17">D71*0.61</f>
        <v>244.60999999999999</v>
      </c>
      <c r="V71">
        <f t="shared" ref="V71:V102" si="18">D71*0.61</f>
        <v>244.60999999999999</v>
      </c>
    </row>
    <row r="72" spans="1:22" x14ac:dyDescent="0.25">
      <c r="A72">
        <v>97167</v>
      </c>
      <c r="B72" t="s">
        <v>86</v>
      </c>
      <c r="C72">
        <v>430</v>
      </c>
      <c r="D72">
        <v>402</v>
      </c>
      <c r="E72">
        <f t="shared" si="11"/>
        <v>201</v>
      </c>
      <c r="F72">
        <f t="shared" si="12"/>
        <v>92.15</v>
      </c>
      <c r="G72">
        <f t="shared" si="13"/>
        <v>381.9</v>
      </c>
      <c r="H72">
        <v>92.429399999999987</v>
      </c>
      <c r="I72" t="s">
        <v>25</v>
      </c>
      <c r="J72" t="s">
        <v>26</v>
      </c>
      <c r="K72">
        <f t="shared" si="14"/>
        <v>381.9</v>
      </c>
      <c r="L72">
        <f t="shared" si="15"/>
        <v>297.48</v>
      </c>
      <c r="M72">
        <f t="shared" si="16"/>
        <v>273.36</v>
      </c>
      <c r="N72">
        <v>92.15</v>
      </c>
      <c r="O72">
        <v>245.22</v>
      </c>
      <c r="P72">
        <f t="shared" si="8"/>
        <v>313.56</v>
      </c>
      <c r="Q72">
        <v>201</v>
      </c>
      <c r="R72">
        <v>165.6</v>
      </c>
      <c r="S72">
        <f t="shared" si="9"/>
        <v>245.22</v>
      </c>
      <c r="T72" t="s">
        <v>27</v>
      </c>
      <c r="U72">
        <f t="shared" si="17"/>
        <v>245.22</v>
      </c>
      <c r="V72">
        <f t="shared" si="18"/>
        <v>245.22</v>
      </c>
    </row>
    <row r="73" spans="1:22" x14ac:dyDescent="0.25">
      <c r="A73">
        <v>92526</v>
      </c>
      <c r="B73" t="s">
        <v>87</v>
      </c>
      <c r="C73">
        <v>430</v>
      </c>
      <c r="D73">
        <v>718</v>
      </c>
      <c r="E73">
        <f t="shared" si="11"/>
        <v>359</v>
      </c>
      <c r="F73">
        <f t="shared" si="12"/>
        <v>77.540000000000006</v>
      </c>
      <c r="G73">
        <f t="shared" si="13"/>
        <v>682.1</v>
      </c>
      <c r="H73">
        <v>96.075599999999994</v>
      </c>
      <c r="I73" t="s">
        <v>25</v>
      </c>
      <c r="J73" t="s">
        <v>26</v>
      </c>
      <c r="K73">
        <f t="shared" si="14"/>
        <v>682.1</v>
      </c>
      <c r="L73">
        <f t="shared" si="15"/>
        <v>531.32000000000005</v>
      </c>
      <c r="M73">
        <f t="shared" si="16"/>
        <v>488.24</v>
      </c>
      <c r="N73">
        <v>77.540000000000006</v>
      </c>
      <c r="O73">
        <v>437.98</v>
      </c>
      <c r="P73">
        <f t="shared" ref="P73:P102" si="19">D73*0.78</f>
        <v>560.04</v>
      </c>
      <c r="Q73">
        <v>359</v>
      </c>
      <c r="R73">
        <v>307.8</v>
      </c>
      <c r="S73">
        <f t="shared" ref="S73:S102" si="20">D73*0.61</f>
        <v>437.98</v>
      </c>
      <c r="T73" t="s">
        <v>27</v>
      </c>
      <c r="U73">
        <f t="shared" si="17"/>
        <v>437.98</v>
      </c>
      <c r="V73">
        <f t="shared" si="18"/>
        <v>437.98</v>
      </c>
    </row>
    <row r="74" spans="1:22" x14ac:dyDescent="0.25">
      <c r="A74">
        <v>97168</v>
      </c>
      <c r="B74" t="s">
        <v>88</v>
      </c>
      <c r="C74">
        <v>430</v>
      </c>
      <c r="D74">
        <v>223</v>
      </c>
      <c r="E74">
        <f t="shared" si="11"/>
        <v>111.5</v>
      </c>
      <c r="F74">
        <f t="shared" si="12"/>
        <v>64.03</v>
      </c>
      <c r="G74">
        <v>270</v>
      </c>
      <c r="H74">
        <v>64.227400000000003</v>
      </c>
      <c r="I74" t="s">
        <v>25</v>
      </c>
      <c r="J74" t="s">
        <v>26</v>
      </c>
      <c r="K74">
        <f t="shared" si="14"/>
        <v>211.85</v>
      </c>
      <c r="L74">
        <f t="shared" si="15"/>
        <v>165.02</v>
      </c>
      <c r="M74">
        <f t="shared" si="16"/>
        <v>151.64000000000001</v>
      </c>
      <c r="N74">
        <v>64.03</v>
      </c>
      <c r="O74">
        <v>136.03</v>
      </c>
      <c r="P74">
        <f t="shared" si="19"/>
        <v>173.94</v>
      </c>
      <c r="Q74">
        <v>111.5</v>
      </c>
      <c r="R74">
        <v>91.35</v>
      </c>
      <c r="S74">
        <f t="shared" si="20"/>
        <v>136.03</v>
      </c>
      <c r="T74" t="s">
        <v>27</v>
      </c>
      <c r="U74">
        <f t="shared" si="17"/>
        <v>136.03</v>
      </c>
      <c r="V74">
        <f t="shared" si="18"/>
        <v>136.03</v>
      </c>
    </row>
    <row r="75" spans="1:22" x14ac:dyDescent="0.25">
      <c r="A75">
        <v>29075</v>
      </c>
      <c r="B75" t="s">
        <v>89</v>
      </c>
      <c r="C75">
        <v>420</v>
      </c>
      <c r="D75">
        <v>640</v>
      </c>
      <c r="E75">
        <f t="shared" si="11"/>
        <v>320</v>
      </c>
      <c r="F75">
        <f t="shared" si="12"/>
        <v>58.66</v>
      </c>
      <c r="G75">
        <f t="shared" si="13"/>
        <v>608</v>
      </c>
      <c r="H75">
        <v>77.856399999999994</v>
      </c>
      <c r="I75" t="s">
        <v>25</v>
      </c>
      <c r="J75" t="s">
        <v>26</v>
      </c>
      <c r="K75">
        <f t="shared" si="14"/>
        <v>608</v>
      </c>
      <c r="L75">
        <f t="shared" si="15"/>
        <v>473.6</v>
      </c>
      <c r="M75">
        <f t="shared" si="16"/>
        <v>435.20000000000005</v>
      </c>
      <c r="N75">
        <v>58.66</v>
      </c>
      <c r="O75">
        <v>390.4</v>
      </c>
      <c r="P75">
        <f t="shared" si="19"/>
        <v>499.20000000000005</v>
      </c>
      <c r="Q75">
        <v>320</v>
      </c>
      <c r="R75">
        <v>135.9</v>
      </c>
      <c r="S75">
        <f t="shared" si="20"/>
        <v>390.4</v>
      </c>
      <c r="T75" t="s">
        <v>27</v>
      </c>
      <c r="U75">
        <f t="shared" si="17"/>
        <v>390.4</v>
      </c>
      <c r="V75">
        <f t="shared" si="18"/>
        <v>390.4</v>
      </c>
    </row>
    <row r="76" spans="1:22" x14ac:dyDescent="0.25">
      <c r="A76">
        <v>29515</v>
      </c>
      <c r="B76" t="s">
        <v>90</v>
      </c>
      <c r="C76">
        <v>420</v>
      </c>
      <c r="D76">
        <v>484</v>
      </c>
      <c r="E76">
        <f t="shared" si="11"/>
        <v>242</v>
      </c>
      <c r="F76">
        <f t="shared" si="12"/>
        <v>45.3</v>
      </c>
      <c r="G76">
        <f t="shared" si="13"/>
        <v>459.79999999999995</v>
      </c>
      <c r="H76">
        <v>60.144599999999997</v>
      </c>
      <c r="I76" t="s">
        <v>25</v>
      </c>
      <c r="J76" t="s">
        <v>26</v>
      </c>
      <c r="K76">
        <f t="shared" si="14"/>
        <v>459.79999999999995</v>
      </c>
      <c r="L76">
        <f t="shared" si="15"/>
        <v>358.15999999999997</v>
      </c>
      <c r="M76">
        <f t="shared" si="16"/>
        <v>329.12</v>
      </c>
      <c r="N76">
        <v>45.3</v>
      </c>
      <c r="O76">
        <v>295.24</v>
      </c>
      <c r="P76">
        <f t="shared" si="19"/>
        <v>377.52000000000004</v>
      </c>
      <c r="Q76">
        <v>242</v>
      </c>
      <c r="R76">
        <v>398.25</v>
      </c>
      <c r="S76">
        <f t="shared" si="20"/>
        <v>295.24</v>
      </c>
      <c r="T76" t="s">
        <v>27</v>
      </c>
      <c r="U76">
        <f t="shared" si="17"/>
        <v>295.24</v>
      </c>
      <c r="V76">
        <f t="shared" si="18"/>
        <v>295.24</v>
      </c>
    </row>
    <row r="77" spans="1:22" x14ac:dyDescent="0.25">
      <c r="A77">
        <v>99215</v>
      </c>
      <c r="B77" t="s">
        <v>91</v>
      </c>
      <c r="C77">
        <v>510</v>
      </c>
      <c r="D77">
        <v>1336</v>
      </c>
      <c r="E77">
        <f t="shared" si="11"/>
        <v>668</v>
      </c>
      <c r="F77">
        <f t="shared" si="12"/>
        <v>127.31</v>
      </c>
      <c r="G77">
        <f t="shared" si="13"/>
        <v>1269.2</v>
      </c>
      <c r="H77">
        <v>133.32819999999998</v>
      </c>
      <c r="I77" t="s">
        <v>25</v>
      </c>
      <c r="J77" t="s">
        <v>26</v>
      </c>
      <c r="K77">
        <f t="shared" si="14"/>
        <v>1269.2</v>
      </c>
      <c r="L77">
        <f t="shared" si="15"/>
        <v>988.64</v>
      </c>
      <c r="M77">
        <f t="shared" si="16"/>
        <v>908.48</v>
      </c>
      <c r="N77">
        <v>127.31</v>
      </c>
      <c r="O77">
        <v>814.96</v>
      </c>
      <c r="P77">
        <f t="shared" si="19"/>
        <v>1042.08</v>
      </c>
      <c r="Q77">
        <v>668</v>
      </c>
      <c r="R77">
        <v>285.75</v>
      </c>
      <c r="S77">
        <f t="shared" si="20"/>
        <v>814.96</v>
      </c>
      <c r="T77" t="s">
        <v>27</v>
      </c>
      <c r="U77">
        <f t="shared" si="17"/>
        <v>814.96</v>
      </c>
      <c r="V77">
        <f t="shared" si="18"/>
        <v>814.96</v>
      </c>
    </row>
    <row r="78" spans="1:22" x14ac:dyDescent="0.25">
      <c r="A78">
        <v>97153</v>
      </c>
      <c r="B78" t="s">
        <v>92</v>
      </c>
      <c r="C78">
        <v>900</v>
      </c>
      <c r="D78">
        <v>213</v>
      </c>
      <c r="E78">
        <f t="shared" si="11"/>
        <v>106.5</v>
      </c>
      <c r="F78">
        <f t="shared" si="12"/>
        <v>0</v>
      </c>
      <c r="G78">
        <f t="shared" si="13"/>
        <v>285.75</v>
      </c>
      <c r="H78">
        <v>17.7</v>
      </c>
      <c r="I78" t="s">
        <v>25</v>
      </c>
      <c r="J78" t="s">
        <v>26</v>
      </c>
      <c r="K78">
        <f t="shared" si="14"/>
        <v>202.35</v>
      </c>
      <c r="L78">
        <f t="shared" si="15"/>
        <v>157.62</v>
      </c>
      <c r="M78">
        <f t="shared" si="16"/>
        <v>144.84</v>
      </c>
      <c r="N78">
        <v>0</v>
      </c>
      <c r="O78">
        <v>129.93</v>
      </c>
      <c r="P78">
        <f t="shared" si="19"/>
        <v>166.14000000000001</v>
      </c>
      <c r="Q78">
        <v>106.5</v>
      </c>
      <c r="R78">
        <v>285.75</v>
      </c>
      <c r="S78">
        <f t="shared" si="20"/>
        <v>129.93</v>
      </c>
      <c r="T78" t="s">
        <v>27</v>
      </c>
      <c r="U78">
        <f t="shared" si="17"/>
        <v>129.93</v>
      </c>
      <c r="V78">
        <f t="shared" si="18"/>
        <v>129.93</v>
      </c>
    </row>
    <row r="79" spans="1:22" x14ac:dyDescent="0.25">
      <c r="A79">
        <v>97537</v>
      </c>
      <c r="B79" t="s">
        <v>93</v>
      </c>
      <c r="C79">
        <v>430</v>
      </c>
      <c r="D79">
        <v>189</v>
      </c>
      <c r="E79">
        <f t="shared" si="11"/>
        <v>94.5</v>
      </c>
      <c r="F79">
        <f t="shared" si="12"/>
        <v>29.22</v>
      </c>
      <c r="G79">
        <v>270</v>
      </c>
      <c r="H79">
        <v>29.299399999999995</v>
      </c>
      <c r="I79" t="s">
        <v>25</v>
      </c>
      <c r="J79" t="s">
        <v>26</v>
      </c>
      <c r="K79">
        <f t="shared" si="14"/>
        <v>179.54999999999998</v>
      </c>
      <c r="L79">
        <f t="shared" si="15"/>
        <v>139.85999999999999</v>
      </c>
      <c r="M79">
        <f t="shared" si="16"/>
        <v>128.52000000000001</v>
      </c>
      <c r="N79">
        <v>29.22</v>
      </c>
      <c r="O79">
        <v>115.28999999999999</v>
      </c>
      <c r="P79">
        <f t="shared" si="19"/>
        <v>147.42000000000002</v>
      </c>
      <c r="Q79">
        <v>94.5</v>
      </c>
      <c r="R79">
        <v>77.849999999999994</v>
      </c>
      <c r="S79">
        <f t="shared" si="20"/>
        <v>115.28999999999999</v>
      </c>
      <c r="T79" t="s">
        <v>27</v>
      </c>
      <c r="U79">
        <f t="shared" si="17"/>
        <v>115.28999999999999</v>
      </c>
      <c r="V79">
        <f t="shared" si="18"/>
        <v>115.28999999999999</v>
      </c>
    </row>
    <row r="80" spans="1:22" x14ac:dyDescent="0.25">
      <c r="A80">
        <v>29125</v>
      </c>
      <c r="B80" t="s">
        <v>94</v>
      </c>
      <c r="C80">
        <v>430</v>
      </c>
      <c r="D80">
        <v>506</v>
      </c>
      <c r="E80">
        <f t="shared" si="11"/>
        <v>253</v>
      </c>
      <c r="F80">
        <f t="shared" si="12"/>
        <v>37.729999999999997</v>
      </c>
      <c r="G80">
        <f t="shared" si="13"/>
        <v>480.7</v>
      </c>
      <c r="H80">
        <v>50.079199999999993</v>
      </c>
      <c r="I80" t="s">
        <v>25</v>
      </c>
      <c r="J80" t="s">
        <v>26</v>
      </c>
      <c r="K80">
        <f t="shared" si="14"/>
        <v>480.7</v>
      </c>
      <c r="L80">
        <f t="shared" si="15"/>
        <v>374.44</v>
      </c>
      <c r="M80">
        <f t="shared" si="16"/>
        <v>344.08000000000004</v>
      </c>
      <c r="N80">
        <v>37.729999999999997</v>
      </c>
      <c r="O80">
        <v>308.65999999999997</v>
      </c>
      <c r="P80">
        <f t="shared" si="19"/>
        <v>394.68</v>
      </c>
      <c r="Q80">
        <v>253</v>
      </c>
      <c r="R80">
        <v>208.35</v>
      </c>
      <c r="S80">
        <f t="shared" si="20"/>
        <v>308.65999999999997</v>
      </c>
      <c r="T80" t="s">
        <v>27</v>
      </c>
      <c r="U80">
        <f t="shared" si="17"/>
        <v>308.65999999999997</v>
      </c>
      <c r="V80">
        <f t="shared" si="18"/>
        <v>308.65999999999997</v>
      </c>
    </row>
    <row r="81" spans="1:22" x14ac:dyDescent="0.25">
      <c r="A81">
        <v>29065</v>
      </c>
      <c r="B81" t="s">
        <v>95</v>
      </c>
      <c r="C81">
        <v>420</v>
      </c>
      <c r="D81">
        <v>640</v>
      </c>
      <c r="E81">
        <f t="shared" si="11"/>
        <v>320</v>
      </c>
      <c r="F81">
        <f t="shared" si="12"/>
        <v>63.5</v>
      </c>
      <c r="G81">
        <f t="shared" si="13"/>
        <v>608</v>
      </c>
      <c r="H81">
        <v>84.287400000000005</v>
      </c>
      <c r="I81" t="s">
        <v>25</v>
      </c>
      <c r="J81" t="s">
        <v>26</v>
      </c>
      <c r="K81">
        <f t="shared" si="14"/>
        <v>608</v>
      </c>
      <c r="L81">
        <f t="shared" si="15"/>
        <v>473.6</v>
      </c>
      <c r="M81">
        <f t="shared" si="16"/>
        <v>435.20000000000005</v>
      </c>
      <c r="N81">
        <v>63.5</v>
      </c>
      <c r="O81">
        <v>390.4</v>
      </c>
      <c r="P81">
        <f t="shared" si="19"/>
        <v>499.20000000000005</v>
      </c>
      <c r="Q81">
        <v>320</v>
      </c>
      <c r="R81">
        <v>202.5</v>
      </c>
      <c r="S81">
        <f t="shared" si="20"/>
        <v>390.4</v>
      </c>
      <c r="T81" t="s">
        <v>27</v>
      </c>
      <c r="U81">
        <f t="shared" si="17"/>
        <v>390.4</v>
      </c>
      <c r="V81">
        <f t="shared" si="18"/>
        <v>390.4</v>
      </c>
    </row>
    <row r="82" spans="1:22" x14ac:dyDescent="0.25">
      <c r="A82">
        <v>99211</v>
      </c>
      <c r="B82" t="s">
        <v>96</v>
      </c>
      <c r="C82">
        <v>510</v>
      </c>
      <c r="D82">
        <v>207</v>
      </c>
      <c r="E82">
        <f t="shared" si="11"/>
        <v>103.5</v>
      </c>
      <c r="F82">
        <f t="shared" si="12"/>
        <v>7.79</v>
      </c>
      <c r="G82">
        <v>270</v>
      </c>
      <c r="H82">
        <v>9.7703999999999986</v>
      </c>
      <c r="I82" t="s">
        <v>25</v>
      </c>
      <c r="J82" t="s">
        <v>26</v>
      </c>
      <c r="K82">
        <f t="shared" si="14"/>
        <v>196.64999999999998</v>
      </c>
      <c r="L82">
        <f t="shared" si="15"/>
        <v>153.18</v>
      </c>
      <c r="M82">
        <f t="shared" si="16"/>
        <v>140.76000000000002</v>
      </c>
      <c r="N82">
        <v>7.79</v>
      </c>
      <c r="O82">
        <v>126.27</v>
      </c>
      <c r="P82">
        <f t="shared" si="19"/>
        <v>161.46</v>
      </c>
      <c r="Q82">
        <v>103.5</v>
      </c>
      <c r="R82">
        <v>85.08</v>
      </c>
      <c r="S82">
        <f t="shared" si="20"/>
        <v>126.27</v>
      </c>
      <c r="T82" t="s">
        <v>27</v>
      </c>
      <c r="U82">
        <f t="shared" si="17"/>
        <v>126.27</v>
      </c>
      <c r="V82">
        <f t="shared" si="18"/>
        <v>126.27</v>
      </c>
    </row>
    <row r="83" spans="1:22" x14ac:dyDescent="0.25">
      <c r="A83">
        <v>29125</v>
      </c>
      <c r="B83" t="s">
        <v>97</v>
      </c>
      <c r="C83">
        <v>430</v>
      </c>
      <c r="D83">
        <v>506</v>
      </c>
      <c r="E83">
        <f t="shared" si="11"/>
        <v>253</v>
      </c>
      <c r="F83">
        <f t="shared" si="12"/>
        <v>37.729999999999997</v>
      </c>
      <c r="G83">
        <f t="shared" si="13"/>
        <v>480.7</v>
      </c>
      <c r="H83">
        <v>50.079199999999993</v>
      </c>
      <c r="I83" t="s">
        <v>25</v>
      </c>
      <c r="J83" t="s">
        <v>26</v>
      </c>
      <c r="K83">
        <f t="shared" si="14"/>
        <v>480.7</v>
      </c>
      <c r="L83">
        <f t="shared" si="15"/>
        <v>374.44</v>
      </c>
      <c r="M83">
        <f t="shared" si="16"/>
        <v>344.08000000000004</v>
      </c>
      <c r="N83">
        <v>37.729999999999997</v>
      </c>
      <c r="O83">
        <v>308.65999999999997</v>
      </c>
      <c r="P83">
        <f t="shared" si="19"/>
        <v>394.68</v>
      </c>
      <c r="Q83">
        <v>253</v>
      </c>
      <c r="R83">
        <v>208.35</v>
      </c>
      <c r="S83">
        <f t="shared" si="20"/>
        <v>308.65999999999997</v>
      </c>
      <c r="T83" t="s">
        <v>27</v>
      </c>
      <c r="U83">
        <f t="shared" si="17"/>
        <v>308.65999999999997</v>
      </c>
      <c r="V83">
        <f t="shared" si="18"/>
        <v>308.65999999999997</v>
      </c>
    </row>
    <row r="84" spans="1:22" x14ac:dyDescent="0.25">
      <c r="A84">
        <v>97537</v>
      </c>
      <c r="B84" t="s">
        <v>93</v>
      </c>
      <c r="C84">
        <v>420</v>
      </c>
      <c r="D84">
        <v>189</v>
      </c>
      <c r="E84">
        <f t="shared" si="11"/>
        <v>94.5</v>
      </c>
      <c r="F84">
        <f t="shared" si="12"/>
        <v>29.22</v>
      </c>
      <c r="G84">
        <v>270</v>
      </c>
      <c r="H84">
        <v>29.299399999999995</v>
      </c>
      <c r="I84" t="s">
        <v>25</v>
      </c>
      <c r="J84" t="s">
        <v>26</v>
      </c>
      <c r="K84">
        <f t="shared" si="14"/>
        <v>179.54999999999998</v>
      </c>
      <c r="L84">
        <f t="shared" si="15"/>
        <v>139.85999999999999</v>
      </c>
      <c r="M84">
        <f t="shared" si="16"/>
        <v>128.52000000000001</v>
      </c>
      <c r="N84">
        <v>29.22</v>
      </c>
      <c r="O84">
        <v>115.28999999999999</v>
      </c>
      <c r="P84">
        <f t="shared" si="19"/>
        <v>147.42000000000002</v>
      </c>
      <c r="Q84">
        <v>94.5</v>
      </c>
      <c r="R84">
        <v>77.849999999999994</v>
      </c>
      <c r="S84">
        <f t="shared" si="20"/>
        <v>115.28999999999999</v>
      </c>
      <c r="T84" t="s">
        <v>27</v>
      </c>
      <c r="U84">
        <f t="shared" si="17"/>
        <v>115.28999999999999</v>
      </c>
      <c r="V84">
        <f t="shared" si="18"/>
        <v>115.28999999999999</v>
      </c>
    </row>
    <row r="85" spans="1:22" x14ac:dyDescent="0.25">
      <c r="A85">
        <v>96156</v>
      </c>
      <c r="B85" t="s">
        <v>98</v>
      </c>
      <c r="C85">
        <v>900</v>
      </c>
      <c r="D85">
        <v>213</v>
      </c>
      <c r="E85">
        <f t="shared" si="11"/>
        <v>106.5</v>
      </c>
      <c r="F85">
        <f t="shared" si="12"/>
        <v>72.98</v>
      </c>
      <c r="G85">
        <v>270</v>
      </c>
      <c r="H85">
        <v>90.423399999999987</v>
      </c>
      <c r="I85" t="s">
        <v>25</v>
      </c>
      <c r="J85" t="s">
        <v>26</v>
      </c>
      <c r="K85">
        <f t="shared" si="14"/>
        <v>202.35</v>
      </c>
      <c r="L85">
        <f t="shared" si="15"/>
        <v>157.62</v>
      </c>
      <c r="M85">
        <f t="shared" si="16"/>
        <v>144.84</v>
      </c>
      <c r="N85">
        <v>72.98</v>
      </c>
      <c r="O85">
        <v>129.93</v>
      </c>
      <c r="P85">
        <f t="shared" si="19"/>
        <v>166.14000000000001</v>
      </c>
      <c r="Q85">
        <v>106.5</v>
      </c>
      <c r="R85" t="s">
        <v>29</v>
      </c>
      <c r="S85">
        <f t="shared" si="20"/>
        <v>129.93</v>
      </c>
      <c r="T85" t="s">
        <v>27</v>
      </c>
      <c r="U85">
        <f t="shared" si="17"/>
        <v>129.93</v>
      </c>
      <c r="V85">
        <f t="shared" si="18"/>
        <v>129.93</v>
      </c>
    </row>
    <row r="86" spans="1:22" x14ac:dyDescent="0.25">
      <c r="A86">
        <v>92522</v>
      </c>
      <c r="B86" t="s">
        <v>99</v>
      </c>
      <c r="C86">
        <v>440</v>
      </c>
      <c r="D86">
        <v>160</v>
      </c>
      <c r="E86">
        <f t="shared" si="11"/>
        <v>80</v>
      </c>
      <c r="F86">
        <f t="shared" si="12"/>
        <v>68.400000000000006</v>
      </c>
      <c r="G86">
        <v>270</v>
      </c>
      <c r="H86">
        <v>99.556600000000003</v>
      </c>
      <c r="I86" t="s">
        <v>25</v>
      </c>
      <c r="J86" t="s">
        <v>26</v>
      </c>
      <c r="K86">
        <f t="shared" si="14"/>
        <v>152</v>
      </c>
      <c r="L86">
        <f t="shared" si="15"/>
        <v>118.4</v>
      </c>
      <c r="M86">
        <f t="shared" si="16"/>
        <v>108.80000000000001</v>
      </c>
      <c r="N86">
        <v>100.74</v>
      </c>
      <c r="O86">
        <v>97.6</v>
      </c>
      <c r="P86">
        <f t="shared" si="19"/>
        <v>124.80000000000001</v>
      </c>
      <c r="Q86">
        <v>80</v>
      </c>
      <c r="R86">
        <v>68.400000000000006</v>
      </c>
      <c r="S86">
        <f t="shared" si="20"/>
        <v>97.6</v>
      </c>
      <c r="T86" t="s">
        <v>27</v>
      </c>
      <c r="U86">
        <f t="shared" si="17"/>
        <v>97.6</v>
      </c>
      <c r="V86">
        <f t="shared" si="18"/>
        <v>97.6</v>
      </c>
    </row>
    <row r="87" spans="1:22" x14ac:dyDescent="0.25">
      <c r="A87">
        <v>29075</v>
      </c>
      <c r="B87" t="s">
        <v>100</v>
      </c>
      <c r="C87">
        <v>420</v>
      </c>
      <c r="D87">
        <v>640</v>
      </c>
      <c r="E87">
        <f t="shared" si="11"/>
        <v>320</v>
      </c>
      <c r="F87">
        <f t="shared" si="12"/>
        <v>58.66</v>
      </c>
      <c r="G87">
        <f t="shared" si="13"/>
        <v>608</v>
      </c>
      <c r="H87">
        <v>77.856399999999994</v>
      </c>
      <c r="I87" t="s">
        <v>25</v>
      </c>
      <c r="J87" t="s">
        <v>26</v>
      </c>
      <c r="K87">
        <f t="shared" si="14"/>
        <v>608</v>
      </c>
      <c r="L87">
        <f t="shared" si="15"/>
        <v>473.6</v>
      </c>
      <c r="M87">
        <f t="shared" si="16"/>
        <v>435.20000000000005</v>
      </c>
      <c r="N87">
        <v>58.66</v>
      </c>
      <c r="O87">
        <v>390.4</v>
      </c>
      <c r="P87">
        <f t="shared" si="19"/>
        <v>499.20000000000005</v>
      </c>
      <c r="Q87">
        <v>320</v>
      </c>
      <c r="R87">
        <v>135.9</v>
      </c>
      <c r="S87">
        <f t="shared" si="20"/>
        <v>390.4</v>
      </c>
      <c r="T87" t="s">
        <v>27</v>
      </c>
      <c r="U87">
        <f t="shared" si="17"/>
        <v>390.4</v>
      </c>
      <c r="V87">
        <f t="shared" si="18"/>
        <v>390.4</v>
      </c>
    </row>
    <row r="88" spans="1:22" x14ac:dyDescent="0.25">
      <c r="A88">
        <v>29105</v>
      </c>
      <c r="B88" t="s">
        <v>101</v>
      </c>
      <c r="C88">
        <v>430</v>
      </c>
      <c r="D88">
        <v>447</v>
      </c>
      <c r="E88">
        <f t="shared" si="11"/>
        <v>223.5</v>
      </c>
      <c r="F88">
        <f t="shared" si="12"/>
        <v>38.119999999999997</v>
      </c>
      <c r="G88">
        <f t="shared" si="13"/>
        <v>424.65</v>
      </c>
      <c r="H88">
        <v>50.598399999999998</v>
      </c>
      <c r="I88" t="s">
        <v>25</v>
      </c>
      <c r="J88" t="s">
        <v>26</v>
      </c>
      <c r="K88">
        <f t="shared" si="14"/>
        <v>424.65</v>
      </c>
      <c r="L88">
        <f t="shared" si="15"/>
        <v>330.78</v>
      </c>
      <c r="M88">
        <f t="shared" si="16"/>
        <v>303.96000000000004</v>
      </c>
      <c r="N88">
        <v>38.119999999999997</v>
      </c>
      <c r="O88">
        <v>272.67</v>
      </c>
      <c r="P88">
        <f t="shared" si="19"/>
        <v>348.66</v>
      </c>
      <c r="Q88">
        <v>223.5</v>
      </c>
      <c r="R88">
        <v>285.75</v>
      </c>
      <c r="S88">
        <f t="shared" si="20"/>
        <v>272.67</v>
      </c>
      <c r="T88" t="s">
        <v>27</v>
      </c>
      <c r="U88">
        <f t="shared" si="17"/>
        <v>272.67</v>
      </c>
      <c r="V88">
        <f t="shared" si="18"/>
        <v>272.67</v>
      </c>
    </row>
    <row r="89" spans="1:22" x14ac:dyDescent="0.25">
      <c r="A89">
        <v>29125</v>
      </c>
      <c r="B89" t="s">
        <v>102</v>
      </c>
      <c r="C89">
        <v>430</v>
      </c>
      <c r="D89">
        <v>506</v>
      </c>
      <c r="E89">
        <f t="shared" si="11"/>
        <v>253</v>
      </c>
      <c r="F89">
        <f t="shared" si="12"/>
        <v>37.729999999999997</v>
      </c>
      <c r="G89">
        <f t="shared" si="13"/>
        <v>480.7</v>
      </c>
      <c r="H89">
        <v>50.079199999999993</v>
      </c>
      <c r="I89" t="s">
        <v>25</v>
      </c>
      <c r="J89" t="s">
        <v>26</v>
      </c>
      <c r="K89">
        <f t="shared" si="14"/>
        <v>480.7</v>
      </c>
      <c r="L89">
        <f t="shared" si="15"/>
        <v>374.44</v>
      </c>
      <c r="M89">
        <f t="shared" si="16"/>
        <v>344.08000000000004</v>
      </c>
      <c r="N89">
        <v>37.729999999999997</v>
      </c>
      <c r="O89">
        <v>308.65999999999997</v>
      </c>
      <c r="P89">
        <f t="shared" si="19"/>
        <v>394.68</v>
      </c>
      <c r="Q89">
        <v>253</v>
      </c>
      <c r="R89">
        <v>208.35</v>
      </c>
      <c r="S89">
        <f t="shared" si="20"/>
        <v>308.65999999999997</v>
      </c>
      <c r="T89" t="s">
        <v>27</v>
      </c>
      <c r="U89">
        <f t="shared" si="17"/>
        <v>308.65999999999997</v>
      </c>
      <c r="V89">
        <f t="shared" si="18"/>
        <v>308.65999999999997</v>
      </c>
    </row>
    <row r="90" spans="1:22" x14ac:dyDescent="0.25">
      <c r="A90">
        <v>29125</v>
      </c>
      <c r="B90" t="s">
        <v>94</v>
      </c>
      <c r="C90">
        <v>430</v>
      </c>
      <c r="D90">
        <v>506</v>
      </c>
      <c r="E90">
        <f t="shared" si="11"/>
        <v>253</v>
      </c>
      <c r="F90">
        <f t="shared" si="12"/>
        <v>37.729999999999997</v>
      </c>
      <c r="G90">
        <f t="shared" si="13"/>
        <v>480.7</v>
      </c>
      <c r="H90">
        <v>50.079199999999993</v>
      </c>
      <c r="I90" t="s">
        <v>25</v>
      </c>
      <c r="J90" t="s">
        <v>26</v>
      </c>
      <c r="K90">
        <f t="shared" si="14"/>
        <v>480.7</v>
      </c>
      <c r="L90">
        <f t="shared" si="15"/>
        <v>374.44</v>
      </c>
      <c r="M90">
        <f t="shared" si="16"/>
        <v>344.08000000000004</v>
      </c>
      <c r="N90">
        <v>37.729999999999997</v>
      </c>
      <c r="O90">
        <v>308.65999999999997</v>
      </c>
      <c r="P90">
        <f t="shared" si="19"/>
        <v>394.68</v>
      </c>
      <c r="Q90">
        <v>253</v>
      </c>
      <c r="R90">
        <v>208.35</v>
      </c>
      <c r="S90">
        <f t="shared" si="20"/>
        <v>308.65999999999997</v>
      </c>
      <c r="T90" t="s">
        <v>27</v>
      </c>
      <c r="U90">
        <f t="shared" si="17"/>
        <v>308.65999999999997</v>
      </c>
      <c r="V90">
        <f t="shared" si="18"/>
        <v>308.65999999999997</v>
      </c>
    </row>
    <row r="91" spans="1:22" x14ac:dyDescent="0.25">
      <c r="A91">
        <v>96164</v>
      </c>
      <c r="B91" t="s">
        <v>103</v>
      </c>
      <c r="C91">
        <v>900</v>
      </c>
      <c r="D91">
        <v>75</v>
      </c>
      <c r="E91">
        <f t="shared" si="11"/>
        <v>37.5</v>
      </c>
      <c r="F91">
        <f t="shared" si="12"/>
        <v>7.66</v>
      </c>
      <c r="G91">
        <v>270</v>
      </c>
      <c r="H91">
        <v>9.4990000000000006</v>
      </c>
      <c r="I91" t="s">
        <v>25</v>
      </c>
      <c r="J91" t="s">
        <v>26</v>
      </c>
      <c r="K91">
        <f t="shared" si="14"/>
        <v>71.25</v>
      </c>
      <c r="L91">
        <f t="shared" si="15"/>
        <v>55.5</v>
      </c>
      <c r="M91">
        <f t="shared" si="16"/>
        <v>51.000000000000007</v>
      </c>
      <c r="N91">
        <v>7.66</v>
      </c>
      <c r="O91">
        <v>45.75</v>
      </c>
      <c r="P91">
        <f t="shared" si="19"/>
        <v>58.5</v>
      </c>
      <c r="Q91">
        <v>37.5</v>
      </c>
      <c r="R91" t="s">
        <v>29</v>
      </c>
      <c r="S91">
        <f t="shared" si="20"/>
        <v>45.75</v>
      </c>
      <c r="T91" t="s">
        <v>27</v>
      </c>
      <c r="U91">
        <f t="shared" si="17"/>
        <v>45.75</v>
      </c>
      <c r="V91">
        <f t="shared" si="18"/>
        <v>45.75</v>
      </c>
    </row>
    <row r="92" spans="1:22" x14ac:dyDescent="0.25">
      <c r="A92">
        <v>29065</v>
      </c>
      <c r="B92" t="s">
        <v>104</v>
      </c>
      <c r="C92">
        <v>430</v>
      </c>
      <c r="D92">
        <v>640</v>
      </c>
      <c r="E92">
        <f t="shared" si="11"/>
        <v>320</v>
      </c>
      <c r="F92">
        <f t="shared" si="12"/>
        <v>63.5</v>
      </c>
      <c r="G92">
        <f t="shared" si="13"/>
        <v>608</v>
      </c>
      <c r="H92">
        <v>84.287400000000005</v>
      </c>
      <c r="I92" t="s">
        <v>25</v>
      </c>
      <c r="J92" t="s">
        <v>26</v>
      </c>
      <c r="K92">
        <f t="shared" si="14"/>
        <v>608</v>
      </c>
      <c r="L92">
        <f t="shared" si="15"/>
        <v>473.6</v>
      </c>
      <c r="M92">
        <f t="shared" si="16"/>
        <v>435.20000000000005</v>
      </c>
      <c r="N92">
        <v>63.5</v>
      </c>
      <c r="O92">
        <v>390.4</v>
      </c>
      <c r="P92">
        <f t="shared" si="19"/>
        <v>499.20000000000005</v>
      </c>
      <c r="Q92">
        <v>320</v>
      </c>
      <c r="R92">
        <v>202.5</v>
      </c>
      <c r="S92">
        <f t="shared" si="20"/>
        <v>390.4</v>
      </c>
      <c r="T92" t="s">
        <v>27</v>
      </c>
      <c r="U92">
        <f t="shared" si="17"/>
        <v>390.4</v>
      </c>
      <c r="V92">
        <f t="shared" si="18"/>
        <v>390.4</v>
      </c>
    </row>
    <row r="93" spans="1:22" x14ac:dyDescent="0.25">
      <c r="A93">
        <v>29065</v>
      </c>
      <c r="B93" t="s">
        <v>95</v>
      </c>
      <c r="C93">
        <v>430</v>
      </c>
      <c r="D93">
        <v>640</v>
      </c>
      <c r="E93">
        <f t="shared" si="11"/>
        <v>320</v>
      </c>
      <c r="F93">
        <f t="shared" si="12"/>
        <v>63.5</v>
      </c>
      <c r="G93">
        <f t="shared" si="13"/>
        <v>608</v>
      </c>
      <c r="H93">
        <v>84.287400000000005</v>
      </c>
      <c r="I93" t="s">
        <v>25</v>
      </c>
      <c r="J93" t="s">
        <v>26</v>
      </c>
      <c r="K93">
        <f t="shared" si="14"/>
        <v>608</v>
      </c>
      <c r="L93">
        <f t="shared" si="15"/>
        <v>473.6</v>
      </c>
      <c r="M93">
        <f t="shared" si="16"/>
        <v>435.20000000000005</v>
      </c>
      <c r="N93">
        <v>63.5</v>
      </c>
      <c r="O93">
        <v>390.4</v>
      </c>
      <c r="P93">
        <f t="shared" si="19"/>
        <v>499.20000000000005</v>
      </c>
      <c r="Q93">
        <v>320</v>
      </c>
      <c r="R93">
        <v>202.5</v>
      </c>
      <c r="S93">
        <f t="shared" si="20"/>
        <v>390.4</v>
      </c>
      <c r="T93" t="s">
        <v>27</v>
      </c>
      <c r="U93">
        <f t="shared" si="17"/>
        <v>390.4</v>
      </c>
      <c r="V93">
        <f t="shared" si="18"/>
        <v>390.4</v>
      </c>
    </row>
    <row r="94" spans="1:22" x14ac:dyDescent="0.25">
      <c r="A94">
        <v>96158</v>
      </c>
      <c r="B94" t="s">
        <v>105</v>
      </c>
      <c r="C94">
        <v>900</v>
      </c>
      <c r="D94">
        <v>380</v>
      </c>
      <c r="E94">
        <f t="shared" si="11"/>
        <v>190</v>
      </c>
      <c r="F94">
        <f t="shared" si="12"/>
        <v>49.42</v>
      </c>
      <c r="G94">
        <f t="shared" si="13"/>
        <v>361</v>
      </c>
      <c r="H94">
        <v>61.241999999999997</v>
      </c>
      <c r="I94" t="s">
        <v>25</v>
      </c>
      <c r="J94" t="s">
        <v>26</v>
      </c>
      <c r="K94">
        <f t="shared" si="14"/>
        <v>361</v>
      </c>
      <c r="L94">
        <f t="shared" si="15"/>
        <v>281.2</v>
      </c>
      <c r="M94">
        <f t="shared" si="16"/>
        <v>258.40000000000003</v>
      </c>
      <c r="N94">
        <v>49.42</v>
      </c>
      <c r="O94">
        <v>231.79999999999998</v>
      </c>
      <c r="P94">
        <f t="shared" si="19"/>
        <v>296.40000000000003</v>
      </c>
      <c r="Q94">
        <v>190</v>
      </c>
      <c r="R94" t="s">
        <v>29</v>
      </c>
      <c r="S94">
        <f t="shared" si="20"/>
        <v>231.79999999999998</v>
      </c>
      <c r="T94" t="s">
        <v>27</v>
      </c>
      <c r="U94">
        <f t="shared" si="17"/>
        <v>231.79999999999998</v>
      </c>
      <c r="V94">
        <f t="shared" si="18"/>
        <v>231.79999999999998</v>
      </c>
    </row>
    <row r="95" spans="1:22" x14ac:dyDescent="0.25">
      <c r="A95">
        <v>29105</v>
      </c>
      <c r="B95" t="s">
        <v>106</v>
      </c>
      <c r="C95">
        <v>420</v>
      </c>
      <c r="D95">
        <v>447</v>
      </c>
      <c r="E95">
        <f t="shared" si="11"/>
        <v>223.5</v>
      </c>
      <c r="F95">
        <f t="shared" si="12"/>
        <v>38.119999999999997</v>
      </c>
      <c r="G95">
        <f t="shared" si="13"/>
        <v>424.65</v>
      </c>
      <c r="H95">
        <v>50.598399999999998</v>
      </c>
      <c r="I95" t="s">
        <v>25</v>
      </c>
      <c r="J95" t="s">
        <v>26</v>
      </c>
      <c r="K95">
        <f t="shared" si="14"/>
        <v>424.65</v>
      </c>
      <c r="L95">
        <f t="shared" si="15"/>
        <v>330.78</v>
      </c>
      <c r="M95">
        <f t="shared" si="16"/>
        <v>303.96000000000004</v>
      </c>
      <c r="N95">
        <v>38.119999999999997</v>
      </c>
      <c r="O95">
        <v>272.67</v>
      </c>
      <c r="P95">
        <f t="shared" si="19"/>
        <v>348.66</v>
      </c>
      <c r="Q95">
        <v>223.5</v>
      </c>
      <c r="R95">
        <v>143.1</v>
      </c>
      <c r="S95">
        <f t="shared" si="20"/>
        <v>272.67</v>
      </c>
      <c r="T95" t="s">
        <v>27</v>
      </c>
      <c r="U95">
        <f t="shared" si="17"/>
        <v>272.67</v>
      </c>
      <c r="V95">
        <f t="shared" si="18"/>
        <v>272.67</v>
      </c>
    </row>
    <row r="96" spans="1:22" x14ac:dyDescent="0.25">
      <c r="A96">
        <v>97140</v>
      </c>
      <c r="B96" t="s">
        <v>54</v>
      </c>
      <c r="C96">
        <v>430</v>
      </c>
      <c r="D96">
        <v>187</v>
      </c>
      <c r="E96">
        <f t="shared" si="11"/>
        <v>93.5</v>
      </c>
      <c r="F96">
        <f t="shared" si="12"/>
        <v>24.82</v>
      </c>
      <c r="G96">
        <v>270</v>
      </c>
      <c r="H96">
        <v>24.898</v>
      </c>
      <c r="I96" t="s">
        <v>25</v>
      </c>
      <c r="J96" t="s">
        <v>26</v>
      </c>
      <c r="K96">
        <f t="shared" si="14"/>
        <v>177.65</v>
      </c>
      <c r="L96">
        <f t="shared" si="15"/>
        <v>138.38</v>
      </c>
      <c r="M96">
        <f t="shared" si="16"/>
        <v>127.16000000000001</v>
      </c>
      <c r="N96">
        <v>24.82</v>
      </c>
      <c r="O96">
        <v>114.07</v>
      </c>
      <c r="P96">
        <f t="shared" si="19"/>
        <v>145.86000000000001</v>
      </c>
      <c r="Q96">
        <v>93.5</v>
      </c>
      <c r="R96">
        <v>76.95</v>
      </c>
      <c r="S96">
        <f t="shared" si="20"/>
        <v>114.07</v>
      </c>
      <c r="T96" t="s">
        <v>27</v>
      </c>
      <c r="U96">
        <f t="shared" si="17"/>
        <v>114.07</v>
      </c>
      <c r="V96">
        <f t="shared" si="18"/>
        <v>114.07</v>
      </c>
    </row>
    <row r="97" spans="1:22" x14ac:dyDescent="0.25">
      <c r="A97" t="s">
        <v>107</v>
      </c>
      <c r="B97" t="s">
        <v>108</v>
      </c>
      <c r="C97">
        <v>900</v>
      </c>
      <c r="D97">
        <v>186</v>
      </c>
      <c r="E97">
        <f t="shared" si="11"/>
        <v>93</v>
      </c>
      <c r="F97">
        <f t="shared" si="12"/>
        <v>34.385199999999998</v>
      </c>
      <c r="G97">
        <v>270</v>
      </c>
      <c r="H97">
        <v>34.385199999999998</v>
      </c>
      <c r="I97" t="s">
        <v>25</v>
      </c>
      <c r="J97" t="s">
        <v>26</v>
      </c>
      <c r="K97">
        <f t="shared" si="14"/>
        <v>176.7</v>
      </c>
      <c r="L97">
        <f t="shared" si="15"/>
        <v>137.63999999999999</v>
      </c>
      <c r="M97">
        <f t="shared" si="16"/>
        <v>126.48</v>
      </c>
      <c r="N97" t="s">
        <v>109</v>
      </c>
      <c r="O97">
        <v>113.46</v>
      </c>
      <c r="P97">
        <f t="shared" si="19"/>
        <v>145.08000000000001</v>
      </c>
      <c r="Q97">
        <v>93</v>
      </c>
      <c r="R97" t="s">
        <v>29</v>
      </c>
      <c r="S97">
        <f t="shared" si="20"/>
        <v>113.46</v>
      </c>
      <c r="T97" t="s">
        <v>27</v>
      </c>
      <c r="U97">
        <f t="shared" si="17"/>
        <v>113.46</v>
      </c>
      <c r="V97">
        <f t="shared" si="18"/>
        <v>113.46</v>
      </c>
    </row>
    <row r="98" spans="1:22" x14ac:dyDescent="0.25">
      <c r="A98">
        <v>97150</v>
      </c>
      <c r="B98" t="s">
        <v>110</v>
      </c>
      <c r="C98">
        <v>420</v>
      </c>
      <c r="D98">
        <v>176</v>
      </c>
      <c r="E98">
        <f t="shared" si="11"/>
        <v>88</v>
      </c>
      <c r="F98">
        <f t="shared" si="12"/>
        <v>16.21</v>
      </c>
      <c r="G98">
        <v>270</v>
      </c>
      <c r="H98">
        <v>16.2486</v>
      </c>
      <c r="I98" t="s">
        <v>25</v>
      </c>
      <c r="J98" t="s">
        <v>26</v>
      </c>
      <c r="K98">
        <f t="shared" si="14"/>
        <v>167.2</v>
      </c>
      <c r="L98">
        <f t="shared" si="15"/>
        <v>130.24</v>
      </c>
      <c r="M98">
        <f t="shared" si="16"/>
        <v>119.68</v>
      </c>
      <c r="N98">
        <v>16.21</v>
      </c>
      <c r="O98">
        <v>107.36</v>
      </c>
      <c r="P98">
        <f t="shared" si="19"/>
        <v>137.28</v>
      </c>
      <c r="Q98">
        <v>88</v>
      </c>
      <c r="R98">
        <v>75.599999999999994</v>
      </c>
      <c r="S98">
        <f t="shared" si="20"/>
        <v>107.36</v>
      </c>
      <c r="T98" t="s">
        <v>27</v>
      </c>
      <c r="U98">
        <f t="shared" si="17"/>
        <v>107.36</v>
      </c>
      <c r="V98">
        <f t="shared" si="18"/>
        <v>107.36</v>
      </c>
    </row>
    <row r="99" spans="1:22" x14ac:dyDescent="0.25">
      <c r="A99">
        <v>97124</v>
      </c>
      <c r="B99" t="s">
        <v>111</v>
      </c>
      <c r="C99">
        <v>420</v>
      </c>
      <c r="D99">
        <v>177</v>
      </c>
      <c r="E99">
        <f t="shared" si="11"/>
        <v>88.5</v>
      </c>
      <c r="F99">
        <f t="shared" si="12"/>
        <v>28.13</v>
      </c>
      <c r="G99">
        <v>270</v>
      </c>
      <c r="H99">
        <v>28.213799999999999</v>
      </c>
      <c r="I99" t="s">
        <v>25</v>
      </c>
      <c r="J99" t="s">
        <v>26</v>
      </c>
      <c r="K99">
        <f t="shared" si="14"/>
        <v>168.15</v>
      </c>
      <c r="L99">
        <f t="shared" si="15"/>
        <v>130.97999999999999</v>
      </c>
      <c r="M99">
        <f t="shared" si="16"/>
        <v>120.36000000000001</v>
      </c>
      <c r="N99">
        <v>28.13</v>
      </c>
      <c r="O99">
        <v>107.97</v>
      </c>
      <c r="P99">
        <f t="shared" si="19"/>
        <v>138.06</v>
      </c>
      <c r="Q99">
        <v>88.5</v>
      </c>
      <c r="R99">
        <v>75.599999999999994</v>
      </c>
      <c r="S99">
        <f t="shared" si="20"/>
        <v>107.97</v>
      </c>
      <c r="T99" t="s">
        <v>27</v>
      </c>
      <c r="U99">
        <f t="shared" si="17"/>
        <v>107.97</v>
      </c>
      <c r="V99">
        <f t="shared" si="18"/>
        <v>107.97</v>
      </c>
    </row>
    <row r="100" spans="1:22" x14ac:dyDescent="0.25">
      <c r="A100">
        <v>97032</v>
      </c>
      <c r="B100" t="s">
        <v>112</v>
      </c>
      <c r="C100">
        <v>420</v>
      </c>
      <c r="D100">
        <v>177</v>
      </c>
      <c r="E100">
        <f t="shared" si="11"/>
        <v>88.5</v>
      </c>
      <c r="F100">
        <f t="shared" si="12"/>
        <v>13.09</v>
      </c>
      <c r="G100">
        <v>270</v>
      </c>
      <c r="H100">
        <v>13.121599999999999</v>
      </c>
      <c r="I100" t="s">
        <v>25</v>
      </c>
      <c r="J100" t="s">
        <v>26</v>
      </c>
      <c r="K100">
        <f t="shared" si="14"/>
        <v>168.15</v>
      </c>
      <c r="L100">
        <f t="shared" si="15"/>
        <v>130.97999999999999</v>
      </c>
      <c r="M100">
        <f t="shared" si="16"/>
        <v>120.36000000000001</v>
      </c>
      <c r="N100">
        <v>13.09</v>
      </c>
      <c r="O100">
        <v>107.97</v>
      </c>
      <c r="P100">
        <f t="shared" si="19"/>
        <v>138.06</v>
      </c>
      <c r="Q100">
        <v>88.5</v>
      </c>
      <c r="R100">
        <v>75.599999999999994</v>
      </c>
      <c r="S100">
        <f t="shared" si="20"/>
        <v>107.97</v>
      </c>
      <c r="T100" t="s">
        <v>27</v>
      </c>
      <c r="U100">
        <f t="shared" si="17"/>
        <v>107.97</v>
      </c>
      <c r="V100">
        <f t="shared" si="18"/>
        <v>107.97</v>
      </c>
    </row>
    <row r="101" spans="1:22" x14ac:dyDescent="0.25">
      <c r="A101">
        <v>29105</v>
      </c>
      <c r="B101" t="s">
        <v>113</v>
      </c>
      <c r="C101">
        <v>430</v>
      </c>
      <c r="D101">
        <v>447</v>
      </c>
      <c r="E101">
        <f t="shared" si="11"/>
        <v>223.5</v>
      </c>
      <c r="F101">
        <f t="shared" si="12"/>
        <v>38.119999999999997</v>
      </c>
      <c r="G101">
        <f t="shared" si="13"/>
        <v>424.65</v>
      </c>
      <c r="H101">
        <v>50.598399999999998</v>
      </c>
      <c r="I101" t="s">
        <v>25</v>
      </c>
      <c r="J101" t="s">
        <v>26</v>
      </c>
      <c r="K101">
        <f t="shared" si="14"/>
        <v>424.65</v>
      </c>
      <c r="L101">
        <f t="shared" si="15"/>
        <v>330.78</v>
      </c>
      <c r="M101">
        <f t="shared" si="16"/>
        <v>303.96000000000004</v>
      </c>
      <c r="N101">
        <v>38.119999999999997</v>
      </c>
      <c r="O101">
        <v>272.67</v>
      </c>
      <c r="P101">
        <f t="shared" si="19"/>
        <v>348.66</v>
      </c>
      <c r="Q101">
        <v>223.5</v>
      </c>
      <c r="R101">
        <v>285.75</v>
      </c>
      <c r="S101">
        <f t="shared" si="20"/>
        <v>272.67</v>
      </c>
      <c r="T101" t="s">
        <v>27</v>
      </c>
      <c r="U101">
        <f t="shared" si="17"/>
        <v>272.67</v>
      </c>
      <c r="V101">
        <f t="shared" si="18"/>
        <v>272.67</v>
      </c>
    </row>
    <row r="102" spans="1:22" x14ac:dyDescent="0.25">
      <c r="A102">
        <v>29105</v>
      </c>
      <c r="B102" t="s">
        <v>106</v>
      </c>
      <c r="C102">
        <v>430</v>
      </c>
      <c r="D102">
        <v>447</v>
      </c>
      <c r="E102">
        <f t="shared" ref="E102" si="21">D102*0.5</f>
        <v>223.5</v>
      </c>
      <c r="F102">
        <f t="shared" si="12"/>
        <v>38.119999999999997</v>
      </c>
      <c r="G102">
        <f t="shared" si="13"/>
        <v>424.65</v>
      </c>
      <c r="H102">
        <v>50.598399999999998</v>
      </c>
      <c r="I102" t="s">
        <v>25</v>
      </c>
      <c r="J102" t="s">
        <v>26</v>
      </c>
      <c r="K102">
        <f t="shared" si="14"/>
        <v>424.65</v>
      </c>
      <c r="L102">
        <f t="shared" si="15"/>
        <v>330.78</v>
      </c>
      <c r="M102">
        <f t="shared" si="16"/>
        <v>303.96000000000004</v>
      </c>
      <c r="N102">
        <v>38.119999999999997</v>
      </c>
      <c r="O102">
        <v>272.67</v>
      </c>
      <c r="P102">
        <f t="shared" si="19"/>
        <v>348.66</v>
      </c>
      <c r="Q102">
        <v>223.5</v>
      </c>
      <c r="R102">
        <v>285.75</v>
      </c>
      <c r="S102">
        <f t="shared" si="20"/>
        <v>272.67</v>
      </c>
      <c r="T102" t="s">
        <v>27</v>
      </c>
      <c r="U102">
        <f t="shared" si="17"/>
        <v>272.67</v>
      </c>
      <c r="V102">
        <f t="shared" si="18"/>
        <v>272.67</v>
      </c>
    </row>
    <row r="105" spans="1:22" x14ac:dyDescent="0.25">
      <c r="A105" t="s">
        <v>114</v>
      </c>
    </row>
    <row r="106" spans="1:22" x14ac:dyDescent="0.25">
      <c r="A106" t="s">
        <v>115</v>
      </c>
      <c r="B106" t="s">
        <v>116</v>
      </c>
      <c r="C106" t="s">
        <v>117</v>
      </c>
    </row>
    <row r="107" spans="1:22" x14ac:dyDescent="0.25">
      <c r="A107">
        <v>99205</v>
      </c>
      <c r="B107" t="s">
        <v>118</v>
      </c>
      <c r="C107" t="s">
        <v>119</v>
      </c>
    </row>
    <row r="108" spans="1:22" x14ac:dyDescent="0.25">
      <c r="A108">
        <v>99243</v>
      </c>
      <c r="B108" t="s">
        <v>120</v>
      </c>
      <c r="C108" t="s">
        <v>119</v>
      </c>
    </row>
    <row r="109" spans="1:22" x14ac:dyDescent="0.25">
      <c r="A109">
        <v>99244</v>
      </c>
      <c r="B109" t="s">
        <v>121</v>
      </c>
      <c r="C109" t="s">
        <v>119</v>
      </c>
    </row>
    <row r="110" spans="1:22" x14ac:dyDescent="0.25">
      <c r="A110">
        <v>99385</v>
      </c>
      <c r="B110" t="s">
        <v>122</v>
      </c>
      <c r="C110" t="s">
        <v>119</v>
      </c>
    </row>
    <row r="111" spans="1:22" x14ac:dyDescent="0.25">
      <c r="A111">
        <v>99386</v>
      </c>
      <c r="B111" t="s">
        <v>123</v>
      </c>
      <c r="C111" t="s">
        <v>119</v>
      </c>
    </row>
    <row r="112" spans="1:22" x14ac:dyDescent="0.25">
      <c r="A112">
        <v>80048</v>
      </c>
      <c r="B112" t="s">
        <v>124</v>
      </c>
      <c r="C112" t="s">
        <v>119</v>
      </c>
    </row>
    <row r="113" spans="1:3" x14ac:dyDescent="0.25">
      <c r="A113">
        <v>80053</v>
      </c>
      <c r="B113" t="s">
        <v>125</v>
      </c>
      <c r="C113" t="s">
        <v>119</v>
      </c>
    </row>
    <row r="114" spans="1:3" x14ac:dyDescent="0.25">
      <c r="A114">
        <v>80055</v>
      </c>
      <c r="B114" t="s">
        <v>126</v>
      </c>
      <c r="C114" t="s">
        <v>119</v>
      </c>
    </row>
    <row r="115" spans="1:3" x14ac:dyDescent="0.25">
      <c r="A115">
        <v>80061</v>
      </c>
      <c r="B115" t="s">
        <v>127</v>
      </c>
      <c r="C115" t="s">
        <v>119</v>
      </c>
    </row>
    <row r="116" spans="1:3" x14ac:dyDescent="0.25">
      <c r="A116">
        <v>80069</v>
      </c>
      <c r="B116" t="s">
        <v>128</v>
      </c>
      <c r="C116" t="s">
        <v>119</v>
      </c>
    </row>
    <row r="117" spans="1:3" x14ac:dyDescent="0.25">
      <c r="A117">
        <v>80076</v>
      </c>
      <c r="B117" t="s">
        <v>129</v>
      </c>
      <c r="C117" t="s">
        <v>119</v>
      </c>
    </row>
    <row r="118" spans="1:3" x14ac:dyDescent="0.25">
      <c r="A118">
        <v>81001</v>
      </c>
      <c r="B118" t="s">
        <v>130</v>
      </c>
      <c r="C118" t="s">
        <v>119</v>
      </c>
    </row>
    <row r="119" spans="1:3" x14ac:dyDescent="0.25">
      <c r="A119">
        <v>81003</v>
      </c>
      <c r="B119" t="s">
        <v>131</v>
      </c>
      <c r="C119" t="s">
        <v>119</v>
      </c>
    </row>
    <row r="120" spans="1:3" x14ac:dyDescent="0.25">
      <c r="A120">
        <v>84154</v>
      </c>
      <c r="B120" t="s">
        <v>132</v>
      </c>
      <c r="C120" t="s">
        <v>119</v>
      </c>
    </row>
    <row r="121" spans="1:3" x14ac:dyDescent="0.25">
      <c r="A121">
        <v>84443</v>
      </c>
      <c r="B121" t="s">
        <v>133</v>
      </c>
      <c r="C121" t="s">
        <v>119</v>
      </c>
    </row>
    <row r="122" spans="1:3" x14ac:dyDescent="0.25">
      <c r="A122">
        <v>85025</v>
      </c>
      <c r="B122" t="s">
        <v>134</v>
      </c>
      <c r="C122" t="s">
        <v>119</v>
      </c>
    </row>
    <row r="123" spans="1:3" x14ac:dyDescent="0.25">
      <c r="A123">
        <v>85027</v>
      </c>
      <c r="B123" t="s">
        <v>135</v>
      </c>
      <c r="C123" t="s">
        <v>119</v>
      </c>
    </row>
    <row r="124" spans="1:3" x14ac:dyDescent="0.25">
      <c r="A124">
        <v>85610</v>
      </c>
      <c r="B124" t="s">
        <v>136</v>
      </c>
      <c r="C124" t="s">
        <v>119</v>
      </c>
    </row>
    <row r="125" spans="1:3" x14ac:dyDescent="0.25">
      <c r="A125">
        <v>85730</v>
      </c>
      <c r="B125" t="s">
        <v>137</v>
      </c>
      <c r="C125" t="s">
        <v>119</v>
      </c>
    </row>
    <row r="126" spans="1:3" x14ac:dyDescent="0.25">
      <c r="A126">
        <v>70450</v>
      </c>
      <c r="B126" t="s">
        <v>138</v>
      </c>
      <c r="C126" t="s">
        <v>119</v>
      </c>
    </row>
    <row r="127" spans="1:3" x14ac:dyDescent="0.25">
      <c r="A127">
        <v>70553</v>
      </c>
      <c r="B127" t="s">
        <v>139</v>
      </c>
      <c r="C127" t="s">
        <v>119</v>
      </c>
    </row>
    <row r="128" spans="1:3" x14ac:dyDescent="0.25">
      <c r="A128">
        <v>72110</v>
      </c>
      <c r="B128" t="s">
        <v>140</v>
      </c>
      <c r="C128" t="s">
        <v>119</v>
      </c>
    </row>
    <row r="129" spans="1:3" x14ac:dyDescent="0.25">
      <c r="A129">
        <v>72148</v>
      </c>
      <c r="B129" t="s">
        <v>141</v>
      </c>
      <c r="C129" t="s">
        <v>119</v>
      </c>
    </row>
    <row r="130" spans="1:3" x14ac:dyDescent="0.25">
      <c r="A130">
        <v>72193</v>
      </c>
      <c r="B130" t="s">
        <v>142</v>
      </c>
      <c r="C130" t="s">
        <v>119</v>
      </c>
    </row>
    <row r="131" spans="1:3" x14ac:dyDescent="0.25">
      <c r="A131">
        <v>73721</v>
      </c>
      <c r="B131" t="s">
        <v>143</v>
      </c>
      <c r="C131" t="s">
        <v>119</v>
      </c>
    </row>
    <row r="132" spans="1:3" x14ac:dyDescent="0.25">
      <c r="A132">
        <v>74177</v>
      </c>
      <c r="B132" t="s">
        <v>144</v>
      </c>
      <c r="C132" t="s">
        <v>119</v>
      </c>
    </row>
    <row r="133" spans="1:3" x14ac:dyDescent="0.25">
      <c r="A133">
        <v>76700</v>
      </c>
      <c r="B133" t="s">
        <v>145</v>
      </c>
      <c r="C133" t="s">
        <v>119</v>
      </c>
    </row>
    <row r="134" spans="1:3" x14ac:dyDescent="0.25">
      <c r="A134">
        <v>76805</v>
      </c>
      <c r="B134" t="s">
        <v>146</v>
      </c>
      <c r="C134" t="s">
        <v>119</v>
      </c>
    </row>
    <row r="135" spans="1:3" x14ac:dyDescent="0.25">
      <c r="A135">
        <v>76830</v>
      </c>
      <c r="B135" t="s">
        <v>147</v>
      </c>
      <c r="C135" t="s">
        <v>119</v>
      </c>
    </row>
    <row r="136" spans="1:3" x14ac:dyDescent="0.25">
      <c r="A136">
        <v>77065</v>
      </c>
      <c r="B136" t="s">
        <v>148</v>
      </c>
      <c r="C136" t="s">
        <v>119</v>
      </c>
    </row>
    <row r="137" spans="1:3" x14ac:dyDescent="0.25">
      <c r="A137">
        <v>77066</v>
      </c>
      <c r="B137" t="s">
        <v>149</v>
      </c>
      <c r="C137" t="s">
        <v>119</v>
      </c>
    </row>
    <row r="138" spans="1:3" x14ac:dyDescent="0.25">
      <c r="A138">
        <v>77067</v>
      </c>
      <c r="B138" t="s">
        <v>150</v>
      </c>
      <c r="C138" t="s">
        <v>119</v>
      </c>
    </row>
    <row r="139" spans="1:3" x14ac:dyDescent="0.25">
      <c r="A139">
        <v>216</v>
      </c>
      <c r="B139" t="s">
        <v>151</v>
      </c>
      <c r="C139" t="s">
        <v>119</v>
      </c>
    </row>
    <row r="140" spans="1:3" x14ac:dyDescent="0.25">
      <c r="A140">
        <v>460</v>
      </c>
      <c r="B140" t="s">
        <v>152</v>
      </c>
      <c r="C140" t="s">
        <v>119</v>
      </c>
    </row>
    <row r="141" spans="1:3" x14ac:dyDescent="0.25">
      <c r="A141">
        <v>470</v>
      </c>
      <c r="B141" t="s">
        <v>153</v>
      </c>
      <c r="C141" t="s">
        <v>119</v>
      </c>
    </row>
    <row r="142" spans="1:3" x14ac:dyDescent="0.25">
      <c r="A142">
        <v>473</v>
      </c>
      <c r="B142" t="s">
        <v>154</v>
      </c>
      <c r="C142" t="s">
        <v>119</v>
      </c>
    </row>
    <row r="143" spans="1:3" x14ac:dyDescent="0.25">
      <c r="A143">
        <v>743</v>
      </c>
      <c r="B143" t="s">
        <v>155</v>
      </c>
      <c r="C143" t="s">
        <v>119</v>
      </c>
    </row>
    <row r="144" spans="1:3" x14ac:dyDescent="0.25">
      <c r="A144">
        <v>19120</v>
      </c>
      <c r="B144" t="s">
        <v>156</v>
      </c>
      <c r="C144" t="s">
        <v>119</v>
      </c>
    </row>
    <row r="145" spans="1:3" x14ac:dyDescent="0.25">
      <c r="A145">
        <v>29826</v>
      </c>
      <c r="B145" t="s">
        <v>157</v>
      </c>
      <c r="C145" t="s">
        <v>119</v>
      </c>
    </row>
    <row r="146" spans="1:3" x14ac:dyDescent="0.25">
      <c r="A146">
        <v>29881</v>
      </c>
      <c r="B146" t="s">
        <v>158</v>
      </c>
      <c r="C146" t="s">
        <v>119</v>
      </c>
    </row>
    <row r="147" spans="1:3" x14ac:dyDescent="0.25">
      <c r="A147">
        <v>42820</v>
      </c>
      <c r="B147" t="s">
        <v>159</v>
      </c>
      <c r="C147" t="s">
        <v>119</v>
      </c>
    </row>
    <row r="148" spans="1:3" x14ac:dyDescent="0.25">
      <c r="A148">
        <v>43235</v>
      </c>
      <c r="B148" t="s">
        <v>160</v>
      </c>
      <c r="C148" t="s">
        <v>119</v>
      </c>
    </row>
    <row r="149" spans="1:3" x14ac:dyDescent="0.25">
      <c r="A149">
        <v>43239</v>
      </c>
      <c r="B149" t="s">
        <v>161</v>
      </c>
      <c r="C149" t="s">
        <v>119</v>
      </c>
    </row>
    <row r="150" spans="1:3" x14ac:dyDescent="0.25">
      <c r="A150">
        <v>45378</v>
      </c>
      <c r="B150" t="s">
        <v>162</v>
      </c>
      <c r="C150" t="s">
        <v>119</v>
      </c>
    </row>
    <row r="151" spans="1:3" x14ac:dyDescent="0.25">
      <c r="A151">
        <v>45380</v>
      </c>
      <c r="B151" t="s">
        <v>163</v>
      </c>
      <c r="C151" t="s">
        <v>119</v>
      </c>
    </row>
    <row r="152" spans="1:3" x14ac:dyDescent="0.25">
      <c r="A152">
        <v>45385</v>
      </c>
      <c r="B152" t="s">
        <v>164</v>
      </c>
      <c r="C152" t="s">
        <v>119</v>
      </c>
    </row>
    <row r="153" spans="1:3" x14ac:dyDescent="0.25">
      <c r="A153">
        <v>45391</v>
      </c>
      <c r="B153" t="s">
        <v>165</v>
      </c>
      <c r="C153" t="s">
        <v>119</v>
      </c>
    </row>
    <row r="154" spans="1:3" x14ac:dyDescent="0.25">
      <c r="A154">
        <v>47562</v>
      </c>
      <c r="B154" t="s">
        <v>166</v>
      </c>
      <c r="C154" t="s">
        <v>119</v>
      </c>
    </row>
    <row r="155" spans="1:3" x14ac:dyDescent="0.25">
      <c r="A155">
        <v>49505</v>
      </c>
      <c r="B155" t="s">
        <v>167</v>
      </c>
      <c r="C155" t="s">
        <v>119</v>
      </c>
    </row>
    <row r="156" spans="1:3" x14ac:dyDescent="0.25">
      <c r="A156">
        <v>55700</v>
      </c>
      <c r="B156" t="s">
        <v>168</v>
      </c>
      <c r="C156" t="s">
        <v>119</v>
      </c>
    </row>
    <row r="157" spans="1:3" x14ac:dyDescent="0.25">
      <c r="A157">
        <v>55866</v>
      </c>
      <c r="B157" t="s">
        <v>169</v>
      </c>
      <c r="C157" t="s">
        <v>119</v>
      </c>
    </row>
    <row r="158" spans="1:3" x14ac:dyDescent="0.25">
      <c r="A158">
        <v>59400</v>
      </c>
      <c r="B158" t="s">
        <v>170</v>
      </c>
      <c r="C158" t="s">
        <v>119</v>
      </c>
    </row>
    <row r="159" spans="1:3" x14ac:dyDescent="0.25">
      <c r="A159">
        <v>59510</v>
      </c>
      <c r="B159" t="s">
        <v>171</v>
      </c>
      <c r="C159" t="s">
        <v>119</v>
      </c>
    </row>
    <row r="160" spans="1:3" x14ac:dyDescent="0.25">
      <c r="A160">
        <v>59610</v>
      </c>
      <c r="B160" t="s">
        <v>172</v>
      </c>
      <c r="C160" t="s">
        <v>119</v>
      </c>
    </row>
    <row r="161" spans="1:3" x14ac:dyDescent="0.25">
      <c r="A161">
        <v>62323</v>
      </c>
      <c r="B161" t="s">
        <v>173</v>
      </c>
      <c r="C161" t="s">
        <v>119</v>
      </c>
    </row>
    <row r="162" spans="1:3" x14ac:dyDescent="0.25">
      <c r="A162">
        <v>64483</v>
      </c>
      <c r="B162" t="s">
        <v>174</v>
      </c>
      <c r="C162" t="s">
        <v>119</v>
      </c>
    </row>
    <row r="163" spans="1:3" x14ac:dyDescent="0.25">
      <c r="A163">
        <v>66821</v>
      </c>
      <c r="B163" t="s">
        <v>175</v>
      </c>
      <c r="C163" t="s">
        <v>119</v>
      </c>
    </row>
    <row r="164" spans="1:3" x14ac:dyDescent="0.25">
      <c r="A164">
        <v>66984</v>
      </c>
      <c r="B164" t="s">
        <v>176</v>
      </c>
      <c r="C164" t="s">
        <v>119</v>
      </c>
    </row>
    <row r="165" spans="1:3" x14ac:dyDescent="0.25">
      <c r="A165">
        <v>93000</v>
      </c>
      <c r="B165" t="s">
        <v>177</v>
      </c>
      <c r="C165" t="s">
        <v>119</v>
      </c>
    </row>
    <row r="166" spans="1:3" x14ac:dyDescent="0.25">
      <c r="A166">
        <v>93452</v>
      </c>
      <c r="B166" t="s">
        <v>178</v>
      </c>
      <c r="C166" t="s">
        <v>119</v>
      </c>
    </row>
    <row r="167" spans="1:3" x14ac:dyDescent="0.25">
      <c r="A167">
        <v>95810</v>
      </c>
      <c r="B167" t="s">
        <v>179</v>
      </c>
      <c r="C167" t="s">
        <v>119</v>
      </c>
    </row>
  </sheetData>
  <autoFilter ref="A5:V102" xr:uid="{39183CDF-12CA-4EC0-A960-6742AA6E5D8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hsc-shoppable-services-2025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Borgstedt, Bryson</dc:creator>
  <cp:lastModifiedBy>Borgstedt, Bryson</cp:lastModifiedBy>
  <dcterms:created xsi:type="dcterms:W3CDTF">2024-12-31T18:20:29Z</dcterms:created>
  <dcterms:modified xsi:type="dcterms:W3CDTF">2025-01-03T21:32:00Z</dcterms:modified>
</cp:coreProperties>
</file>