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\\okcnasp01\Common\Merchandising\Deli &amp; Dispensed\10-FDA\"/>
    </mc:Choice>
  </mc:AlternateContent>
  <xr:revisionPtr revIDLastSave="0" documentId="8_{DEF620E8-1B3D-4DD5-B3B6-70F3508020F8}" xr6:coauthVersionLast="47" xr6:coauthVersionMax="47" xr10:uidLastSave="{00000000-0000-0000-0000-000000000000}"/>
  <bookViews>
    <workbookView xWindow="57480" yWindow="-120" windowWidth="29040" windowHeight="15840" tabRatio="500" activeTab="1" xr2:uid="{00000000-000D-0000-FFFF-FFFF00000000}"/>
  </bookViews>
  <sheets>
    <sheet name="Legend" sheetId="6" r:id="rId1"/>
    <sheet name="Travel Stops" sheetId="1" r:id="rId2"/>
    <sheet name="Roller Grill Allergens" sheetId="3" r:id="rId3"/>
    <sheet name="Allergens" sheetId="7" r:id="rId4"/>
    <sheet name="Contacts " sheetId="5" r:id="rId5"/>
  </sheets>
  <definedNames>
    <definedName name="_xlnm._FilterDatabase" localSheetId="4" hidden="1">'Contacts '!$A$1:$H$106</definedName>
    <definedName name="_xlnm._FilterDatabase" localSheetId="1" hidden="1">'Travel Stops'!$A$1:$M$294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3" i="1" l="1"/>
  <c r="D286" i="1"/>
  <c r="D289" i="1"/>
  <c r="D284" i="1"/>
  <c r="D285" i="1"/>
  <c r="D290" i="1"/>
  <c r="D288" i="1"/>
  <c r="D234" i="1" l="1"/>
  <c r="D244" i="1"/>
  <c r="D242" i="1"/>
  <c r="D243" i="1"/>
  <c r="D240" i="1"/>
  <c r="D239" i="1"/>
  <c r="D235" i="1"/>
  <c r="D237" i="1"/>
  <c r="D236" i="1"/>
  <c r="D204" i="1" l="1"/>
  <c r="D203" i="1"/>
  <c r="D202" i="1"/>
  <c r="D36" i="1" l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35" i="1"/>
  <c r="D34" i="1"/>
</calcChain>
</file>

<file path=xl/sharedStrings.xml><?xml version="1.0" encoding="utf-8"?>
<sst xmlns="http://schemas.openxmlformats.org/spreadsheetml/2006/main" count="1295" uniqueCount="415">
  <si>
    <t>Legend</t>
  </si>
  <si>
    <t>No Fill: Not done or started</t>
  </si>
  <si>
    <t>Completed</t>
  </si>
  <si>
    <t>Need more research: google had too many varying answers</t>
  </si>
  <si>
    <t xml:space="preserve">Sent to Vendor. Waiting on a response with the nutrition information </t>
  </si>
  <si>
    <t>Item</t>
  </si>
  <si>
    <t>Serving Size</t>
  </si>
  <si>
    <t>Calories</t>
  </si>
  <si>
    <t>Calories from fat</t>
  </si>
  <si>
    <t>Total fat</t>
  </si>
  <si>
    <t>Saturated fat</t>
  </si>
  <si>
    <t>Trans Fat</t>
  </si>
  <si>
    <t>Cholesterol</t>
  </si>
  <si>
    <t>Sodium</t>
  </si>
  <si>
    <t>Total carbohydrate</t>
  </si>
  <si>
    <t>Dietary Fiber</t>
  </si>
  <si>
    <t>Sugar</t>
  </si>
  <si>
    <t>Protein</t>
  </si>
  <si>
    <t>BREWED BEVERAGES</t>
  </si>
  <si>
    <t>Coffee - Brazilian Primo</t>
  </si>
  <si>
    <t>16 oz</t>
  </si>
  <si>
    <t>20 oz</t>
  </si>
  <si>
    <t>24 oz</t>
  </si>
  <si>
    <t>Coffee - Colombian</t>
  </si>
  <si>
    <t>Coffee - Dark Roast</t>
  </si>
  <si>
    <t>Coffee - Decaf</t>
  </si>
  <si>
    <t>Coffee - House Blend</t>
  </si>
  <si>
    <t>Lemonade</t>
  </si>
  <si>
    <t>30 oz</t>
  </si>
  <si>
    <t>40 oz</t>
  </si>
  <si>
    <t>Sweet Tea</t>
  </si>
  <si>
    <t xml:space="preserve">Unsweet Tea </t>
  </si>
  <si>
    <t>CAPPUCCINO / HOT COCOA</t>
  </si>
  <si>
    <t>Caramel Macchiato Cappuccino</t>
  </si>
  <si>
    <t>Cinnamon Vanilla Cappuccino</t>
  </si>
  <si>
    <t>French Vanilla Cappuccino</t>
  </si>
  <si>
    <t>High Energy Mocha Cappuccino</t>
  </si>
  <si>
    <t>Hot Chocolate</t>
  </si>
  <si>
    <t>Original Cappuccino</t>
  </si>
  <si>
    <t xml:space="preserve">Pumpkin Spice Cappuccino </t>
  </si>
  <si>
    <t>Sugar Free French Vanilla Cappuccino</t>
  </si>
  <si>
    <t>White Chocolate Caramel Cappuccino</t>
  </si>
  <si>
    <t>White Chocolate Mocha Cappuccino</t>
  </si>
  <si>
    <t>Blueberry Crumble Cappuccino</t>
  </si>
  <si>
    <t>FROZEN UNCARB. BEVERAGES</t>
  </si>
  <si>
    <t>Cherry Limeade</t>
  </si>
  <si>
    <t>Frozen Lemonade</t>
  </si>
  <si>
    <t>Blue Raspberry</t>
  </si>
  <si>
    <t>DISPENSED BEVERAGES</t>
  </si>
  <si>
    <t>Grilled Peach Lemonade</t>
  </si>
  <si>
    <t>Watermelon Hibiscus</t>
  </si>
  <si>
    <t>Zero Sugar Dragon Fruit</t>
  </si>
  <si>
    <t>DISPENSED FOUNTAIN BEVERAGES</t>
  </si>
  <si>
    <t xml:space="preserve">Arizona Arnold Palmer </t>
  </si>
  <si>
    <t xml:space="preserve">Arizona Green Tea </t>
  </si>
  <si>
    <t xml:space="preserve">Arizona Mucho Mango </t>
  </si>
  <si>
    <t>Barq's Root Beer</t>
  </si>
  <si>
    <t>Canada Dry Ginger Ale</t>
  </si>
  <si>
    <t xml:space="preserve">Cherry Coke </t>
  </si>
  <si>
    <t>Coca-Cola</t>
  </si>
  <si>
    <t>Coca-Cola Zero</t>
  </si>
  <si>
    <t>Diet Coca-Cola</t>
  </si>
  <si>
    <t>Diet Dr Pepper</t>
  </si>
  <si>
    <t>Less than 1 gram</t>
  </si>
  <si>
    <t xml:space="preserve">Dr Pepper   </t>
  </si>
  <si>
    <t>Dr Pepper Cream Soda</t>
  </si>
  <si>
    <t>Dr Pepper Zero Sugar</t>
  </si>
  <si>
    <t>Fanta Cherry</t>
  </si>
  <si>
    <t>Fanta Orange</t>
  </si>
  <si>
    <t xml:space="preserve">Flavor Shot Cherry </t>
  </si>
  <si>
    <t xml:space="preserve">Flavro Shot Energy </t>
  </si>
  <si>
    <t>Flavor Shot Lemon/Lime</t>
  </si>
  <si>
    <t>Flavor Shot Vanilla</t>
  </si>
  <si>
    <t>FUZE Raspberry Tea</t>
  </si>
  <si>
    <t>Glaceau Vitamin Water XXX</t>
  </si>
  <si>
    <t>Hawaiian Punch</t>
  </si>
  <si>
    <t xml:space="preserve">Minute Maid Lemonade </t>
  </si>
  <si>
    <t>Minute Maid Strawberry Lemonade</t>
  </si>
  <si>
    <t>Mountain Dew</t>
  </si>
  <si>
    <t xml:space="preserve">Mt Dew Code Red </t>
  </si>
  <si>
    <t xml:space="preserve">Mt Dew Goji Citrus </t>
  </si>
  <si>
    <t xml:space="preserve">Mt Dew Zero Sugar </t>
  </si>
  <si>
    <t>&lt;1</t>
  </si>
  <si>
    <t>Pepsi</t>
  </si>
  <si>
    <t xml:space="preserve">Pepsi Zero Max </t>
  </si>
  <si>
    <t>POWERADE Mountain Blast</t>
  </si>
  <si>
    <t>Sprite</t>
  </si>
  <si>
    <t>Squirt</t>
  </si>
  <si>
    <t>Vitamin Water Squeezed (ZERO)</t>
  </si>
  <si>
    <t>FROZEN CARB. BEVERAGES</t>
  </si>
  <si>
    <t>Blue Raspberry FCB</t>
  </si>
  <si>
    <t>Cherry FCB</t>
  </si>
  <si>
    <t>Coca-Cola FCB</t>
  </si>
  <si>
    <t>Dr Pepper FCB</t>
  </si>
  <si>
    <t>Banana FCB</t>
  </si>
  <si>
    <t>Mountain Dew FCB</t>
  </si>
  <si>
    <t>ROLLER GRILL</t>
  </si>
  <si>
    <t>Blueberry Pancake Sausage</t>
  </si>
  <si>
    <t>1ea</t>
  </si>
  <si>
    <t>Cheddar Smoke Sausage</t>
  </si>
  <si>
    <t>Hot Dogs</t>
  </si>
  <si>
    <t>Jalapeno Cheddar</t>
  </si>
  <si>
    <t xml:space="preserve">Maple Breakfast Sausage </t>
  </si>
  <si>
    <t>Ranchero Steak and Cheese Tornado</t>
  </si>
  <si>
    <t>Southwestern Style Chicken Tornado</t>
  </si>
  <si>
    <t>Cheese &amp; Pepperoni Tornado</t>
  </si>
  <si>
    <t>Sausage, Egg, &amp; Cheese Tornado</t>
  </si>
  <si>
    <t>Bacon, Egg, Cheese Tornado</t>
  </si>
  <si>
    <t>Eisenberg All Beef Hot Dog</t>
  </si>
  <si>
    <t>Buffalo Chicken Ranch Rollerbite</t>
  </si>
  <si>
    <t>Firegrilled Cheeseburger RollerBites</t>
  </si>
  <si>
    <t>Monterey Jack Chicken RollerBites</t>
  </si>
  <si>
    <t>Hot Honey Roller Bite</t>
  </si>
  <si>
    <t>Specialty Hot Dog Bun</t>
  </si>
  <si>
    <t>FRESH CONDIMENTS</t>
  </si>
  <si>
    <t>Banana Peppers</t>
  </si>
  <si>
    <t>1 oz</t>
  </si>
  <si>
    <t>Diced Onions</t>
  </si>
  <si>
    <t>11 oz</t>
  </si>
  <si>
    <t>Jalapenos</t>
  </si>
  <si>
    <t>Salsa</t>
  </si>
  <si>
    <t>2 tbsp</t>
  </si>
  <si>
    <t>Sauerkraut</t>
  </si>
  <si>
    <t>2 oz</t>
  </si>
  <si>
    <t>Sweet Relish</t>
  </si>
  <si>
    <t>1 tbsp</t>
  </si>
  <si>
    <t>FRUIT</t>
  </si>
  <si>
    <t>Apple (Whole Fruit)</t>
  </si>
  <si>
    <t>Banana (Whole Fruit)</t>
  </si>
  <si>
    <t>Orange (Whole Fruit)</t>
  </si>
  <si>
    <t>Cantaloupe (Cut)</t>
  </si>
  <si>
    <t>Clementine (Cut)</t>
  </si>
  <si>
    <t>Pineapple (Cut)</t>
  </si>
  <si>
    <t>Red Seedless Grapes (Cut)</t>
  </si>
  <si>
    <t>Watermelon (Cut)</t>
  </si>
  <si>
    <t>BAKERY/ DONUT</t>
  </si>
  <si>
    <t>Iced Maple Unfill Long John</t>
  </si>
  <si>
    <t>PCB Class Chocolate Ice Cake Donut</t>
  </si>
  <si>
    <t>PCB Class Old Fashion Donut</t>
  </si>
  <si>
    <t>PR Cty Classic Glazed Donut</t>
  </si>
  <si>
    <t>Long John Chocolate Iced White Drizzle</t>
  </si>
  <si>
    <t>Sweet Cinnamon Roll</t>
  </si>
  <si>
    <t>PR City Glazed Apple Fritter</t>
  </si>
  <si>
    <t>PR City Blueberry Muffin</t>
  </si>
  <si>
    <t>PR City Banana Nut Muffin</t>
  </si>
  <si>
    <t>PR City Tuxedo Down Home Muffin</t>
  </si>
  <si>
    <t>PCB Old Fashioned Donut Holes</t>
  </si>
  <si>
    <t>FRESH KITCHEN</t>
  </si>
  <si>
    <t>Chef Salad</t>
  </si>
  <si>
    <t>Chicken Caesar Salad</t>
  </si>
  <si>
    <t xml:space="preserve">Garden Salad </t>
  </si>
  <si>
    <t>Southwest Chicken Salad</t>
  </si>
  <si>
    <t>Cranberry Walnut Spinach Salad</t>
  </si>
  <si>
    <t>Strawberry Walnut Spinach Salad</t>
  </si>
  <si>
    <t>Club Wrap</t>
  </si>
  <si>
    <t>Italian Wrap</t>
  </si>
  <si>
    <t>Chicken Bacon Ranch Wrap</t>
  </si>
  <si>
    <t>Buffalo Chicken Wrap</t>
  </si>
  <si>
    <t xml:space="preserve">Chicken Salad Sandwich </t>
  </si>
  <si>
    <t>Tuna Salad Sandwich</t>
  </si>
  <si>
    <t>Ham &amp; Cheese Wedge Sandwich</t>
  </si>
  <si>
    <t>Turkey &amp; Cheese Wedge Sandwich</t>
  </si>
  <si>
    <t>Fruit &amp; Cheese Snack Tray with Cranberries</t>
  </si>
  <si>
    <t>Fruit &amp; Cheese Snack Tray with Strawberries</t>
  </si>
  <si>
    <t>Hummus Snack Tray</t>
  </si>
  <si>
    <t>Protein Snack Tray</t>
  </si>
  <si>
    <t>Strawberry Parfait</t>
  </si>
  <si>
    <t xml:space="preserve">Blueberry Parfait </t>
  </si>
  <si>
    <t>Banana Pudding Cup</t>
  </si>
  <si>
    <t>Oreo Pudding Cup</t>
  </si>
  <si>
    <t>Peanut Butter Pudding Cup</t>
  </si>
  <si>
    <t xml:space="preserve">CCF Cheese Cake </t>
  </si>
  <si>
    <t>Hard-Boiled Eggs</t>
  </si>
  <si>
    <t>TACOS/HTG</t>
  </si>
  <si>
    <t>Egg, Cheese &amp; Bacon Taco</t>
  </si>
  <si>
    <t>Egg, Sausage &amp; Cheese Taco</t>
  </si>
  <si>
    <t>Egg, Chorizo &amp; Cheese Taco</t>
  </si>
  <si>
    <t>Egg, Steak &amp; Cheese Taco</t>
  </si>
  <si>
    <t>Egg, Potato &amp; Cheese Taco</t>
  </si>
  <si>
    <t>Fajita Chicken &amp; Cheese Taco</t>
  </si>
  <si>
    <t>Fajita Steak &amp; Cheese Taco</t>
  </si>
  <si>
    <t>Bagel Dog with Cheddar</t>
  </si>
  <si>
    <t>Breakfast Chorizo Bowl</t>
  </si>
  <si>
    <t>Breakfast Sausage Bowl</t>
  </si>
  <si>
    <t>Bacon Breakfast Bowl</t>
  </si>
  <si>
    <t>Bacon &amp; Egg Slider Kit</t>
  </si>
  <si>
    <t xml:space="preserve">Breakfast Potato Bowl </t>
  </si>
  <si>
    <t>3 Hot &amp; Spicy Chicken Drumsticks</t>
  </si>
  <si>
    <t>8 Wedges</t>
  </si>
  <si>
    <t>Bacon Cheese Burger</t>
  </si>
  <si>
    <t>Cheese Burger</t>
  </si>
  <si>
    <t>Ham, Egg &amp; Cheese Croissant</t>
  </si>
  <si>
    <t>Ham Egg &amp; Cheese Omelet Bowl</t>
  </si>
  <si>
    <t>Sausage &amp; Egg Biscuit</t>
  </si>
  <si>
    <t>Sausage &amp; Egg French Toast</t>
  </si>
  <si>
    <t xml:space="preserve">Sausage Biscuit </t>
  </si>
  <si>
    <t>Sausage, Egg &amp; Cheese Waffle</t>
  </si>
  <si>
    <t>Spicy Breaded Chicken Sandwich</t>
  </si>
  <si>
    <t>Jalapeno Corn Dog</t>
  </si>
  <si>
    <t xml:space="preserve">Honey Corn Dog </t>
  </si>
  <si>
    <t>White Cheddar Mac &amp; Cheese</t>
  </si>
  <si>
    <t>LIMITED TIME OFFERS</t>
  </si>
  <si>
    <t>Fresh Raspberry Parfait</t>
  </si>
  <si>
    <t>Summer Medley Fruit Cup</t>
  </si>
  <si>
    <t>Strawberry Pineapple Fruit Cup</t>
  </si>
  <si>
    <t>Antipasto Salad</t>
  </si>
  <si>
    <t>Wild Strawberry Cheesecake</t>
  </si>
  <si>
    <t>Spicy Southwest Omelet Bowl</t>
  </si>
  <si>
    <t>Spicy Southwest Mac &amp; Cheese Bowl</t>
  </si>
  <si>
    <t>Korean BBQ Bowl</t>
  </si>
  <si>
    <t xml:space="preserve"> </t>
  </si>
  <si>
    <t>UIN</t>
  </si>
  <si>
    <t>Mfg</t>
  </si>
  <si>
    <t>Description</t>
  </si>
  <si>
    <t>Allergen Statement</t>
  </si>
  <si>
    <t>HMF</t>
  </si>
  <si>
    <t>5/1 Eisenberg All Beef Hot Dog</t>
  </si>
  <si>
    <t>NO ALLERGENS</t>
  </si>
  <si>
    <t>CONTAINS: MILK</t>
  </si>
  <si>
    <t>Buffalo Chicken RollerBites</t>
  </si>
  <si>
    <t>CONTAINS: MILK, SOY &amp; WHEAT</t>
  </si>
  <si>
    <t>Schwab</t>
  </si>
  <si>
    <t>4/1 Hot Dog</t>
  </si>
  <si>
    <t>4/1 Cheddar Smoked Sausage</t>
  </si>
  <si>
    <t>4/1 Jalapeno Cheddar Smkd Sausage</t>
  </si>
  <si>
    <t>Specialty Bakery Hot Dog Bun</t>
  </si>
  <si>
    <t>CONTAINS: WHEAT</t>
  </si>
  <si>
    <t>OM</t>
  </si>
  <si>
    <t>Blueberry Enrobed Link</t>
  </si>
  <si>
    <t>CONTAINS: EGG, DAIRY, SOY &amp; WHEAT</t>
  </si>
  <si>
    <t>Maple Enrobed Link</t>
  </si>
  <si>
    <t>Ruiz</t>
  </si>
  <si>
    <t>Ranchero Beef Steak &amp; Cheese Tornado</t>
  </si>
  <si>
    <t>Southwesterns Style Chicken Tornado</t>
  </si>
  <si>
    <t>Item Description</t>
  </si>
  <si>
    <t xml:space="preserve">Cappuccino </t>
  </si>
  <si>
    <t>CONTAINS: MILK, SOY</t>
  </si>
  <si>
    <t>Roller Grill</t>
  </si>
  <si>
    <t>CONTAINS: WHEAT, SOY, MILK, EGG</t>
  </si>
  <si>
    <t>CONTAINS:MILK, SOY, WHEAT</t>
  </si>
  <si>
    <t>Hot Link</t>
  </si>
  <si>
    <t>CONTAINS: WHEAT, MILK</t>
  </si>
  <si>
    <t>CONTAINS: WHEAT, SOY, MILK</t>
  </si>
  <si>
    <t>Cheddar Beer Bratwurst</t>
  </si>
  <si>
    <t>OM Maple Enrobed Link</t>
  </si>
  <si>
    <t>CONTAINS: WHEAT, MILK, SOY, EGG</t>
  </si>
  <si>
    <t>Cheddar Ham w/Honey</t>
  </si>
  <si>
    <t>CONTAINS: WHEAT, SOY MILK</t>
  </si>
  <si>
    <t>Bahama Mama German Style Sausage</t>
  </si>
  <si>
    <t>Cantelope &amp; Strawberry (Cut)</t>
  </si>
  <si>
    <t>Honeydew (Cut)</t>
  </si>
  <si>
    <t xml:space="preserve">Fresh Kitchen </t>
  </si>
  <si>
    <t>CONTAINS: EGG, MILK</t>
  </si>
  <si>
    <t>CONTAINS: MILK, SOY, WHEAT</t>
  </si>
  <si>
    <t>CONTAINS: MILK, SOY, WALNUTS (may contain peanuts and/or other tree nuts)</t>
  </si>
  <si>
    <t>CONTAINS: WHEAT, EGG, MILK &amp; SOY</t>
  </si>
  <si>
    <t>CONTAINS: WHEAT, EGG, SOY</t>
  </si>
  <si>
    <t>CONTAINS: FISH (TUNA), WHEAT, EGG, SOY</t>
  </si>
  <si>
    <t>CONTAINS: WHEAT, MILK, SOY</t>
  </si>
  <si>
    <t>CONTAINS: WHEAT, MILK, SOY, SESAME</t>
  </si>
  <si>
    <t>CONTAINS: EGG, MILK, WHEAT</t>
  </si>
  <si>
    <t>CONTAINS: MILK, WHEAT, ALMONDS (may contain other tree nuts)</t>
  </si>
  <si>
    <t xml:space="preserve">CONTAINS: MILK, WHEAT </t>
  </si>
  <si>
    <t>CONTAINS: MILK, PEANUT, SOY</t>
  </si>
  <si>
    <t xml:space="preserve">CONTAINS: EGG </t>
  </si>
  <si>
    <t>Tacos/HTG</t>
  </si>
  <si>
    <t>CONTAINS: MILK, SOY, EGG, WHEAT</t>
  </si>
  <si>
    <t>CONTAINS: MILK, EGG, WHEAT</t>
  </si>
  <si>
    <t xml:space="preserve">CONTAINS: WHEAT, SOY </t>
  </si>
  <si>
    <t>CONTAINS: SOY, WHEAT, SESAME</t>
  </si>
  <si>
    <t>CM</t>
  </si>
  <si>
    <t>Vendor Contacts</t>
  </si>
  <si>
    <t>Vendor</t>
  </si>
  <si>
    <t>Contact</t>
  </si>
  <si>
    <t>Brewed Beverage</t>
  </si>
  <si>
    <t>Chloe</t>
  </si>
  <si>
    <t>S&amp;D Coffee</t>
  </si>
  <si>
    <t>Chris Hendricks &lt;hendricksc@sndcoffee.com&gt;</t>
  </si>
  <si>
    <t>Holly</t>
  </si>
  <si>
    <t>Hudson</t>
  </si>
  <si>
    <t>Leonard Scarboro &lt;Leonard@hlbeverage.com&gt;</t>
  </si>
  <si>
    <t>Majestic Black Tea, Unsweetened</t>
  </si>
  <si>
    <t>Majestic Sweet Tea made with regular bottle sweetener</t>
  </si>
  <si>
    <t>Cappuccino</t>
  </si>
  <si>
    <t>Cinnabon</t>
  </si>
  <si>
    <t>Cinnabon Caramel PecanBon</t>
  </si>
  <si>
    <t>French Vanilla</t>
  </si>
  <si>
    <t>Hershey Heathbar</t>
  </si>
  <si>
    <t>Hershey Hot Chocolate</t>
  </si>
  <si>
    <t>Hershey Almond Joy Cappuccino</t>
  </si>
  <si>
    <t>White Chocolate Mocha</t>
  </si>
  <si>
    <t>Frozen UnCarbonated Beverage</t>
  </si>
  <si>
    <t>Orange Creamcicle</t>
  </si>
  <si>
    <t>Strawberry Kiwi</t>
  </si>
  <si>
    <t>Fountain Beverage</t>
  </si>
  <si>
    <t>Arizona Golden Bear Strawberry Lemonade</t>
  </si>
  <si>
    <t>McLane</t>
  </si>
  <si>
    <t>Use Google to find Nutritional Information</t>
  </si>
  <si>
    <t>Big Red</t>
  </si>
  <si>
    <t>Brisk No Calorie Peach Iced Green Tea</t>
  </si>
  <si>
    <t>Brisk Raspberry Iced Tea</t>
  </si>
  <si>
    <t>Brisk Unsweetened No Lemon Iced Tea</t>
  </si>
  <si>
    <t>Coca-Cola Caffeine Free Diet</t>
  </si>
  <si>
    <t>Coca-Cola Cherry</t>
  </si>
  <si>
    <t>Orange Crush</t>
  </si>
  <si>
    <t>Diet Dr. Pepper</t>
  </si>
  <si>
    <t>Diet Mountain Dew</t>
  </si>
  <si>
    <t>Diet Pepsi</t>
  </si>
  <si>
    <t>Dr. Pepper</t>
  </si>
  <si>
    <t>Gatorade Fruit Punch</t>
  </si>
  <si>
    <t>Gatorade Lemon-Lime</t>
  </si>
  <si>
    <t>Gatorade Orange</t>
  </si>
  <si>
    <t>GLACEAU VITAMINWATER XXX</t>
  </si>
  <si>
    <t>GOLD PEAK Sweet</t>
  </si>
  <si>
    <t>GOLD PEAK Unsweet</t>
  </si>
  <si>
    <t>Hi-C</t>
  </si>
  <si>
    <t>Hi-C Fruit Punch</t>
  </si>
  <si>
    <t>KickStart Black Cherry</t>
  </si>
  <si>
    <t>Minute Maid Lemonade</t>
  </si>
  <si>
    <t>MT Dew Code Red</t>
  </si>
  <si>
    <t>Mug Root Beer</t>
  </si>
  <si>
    <t>Pepsi Wild Cherry</t>
  </si>
  <si>
    <t>PIBB XTRA</t>
  </si>
  <si>
    <t>Mist TWST</t>
  </si>
  <si>
    <t>Tropicana Fruit Punch (Ftn)</t>
  </si>
  <si>
    <t>Tropicana Lemonade (Ftn)</t>
  </si>
  <si>
    <t>Tropicana Pink Lemonade (Ftn)</t>
  </si>
  <si>
    <t>SunKist Cherry Limeade</t>
  </si>
  <si>
    <t>SunKist Orange</t>
  </si>
  <si>
    <t>Vernor's Ginger Soda</t>
  </si>
  <si>
    <t>Frozen Carbonated Beverage</t>
  </si>
  <si>
    <t>ICEE</t>
  </si>
  <si>
    <t>Lynda Backstrom &lt;LBackstrom@icee.com&gt;</t>
  </si>
  <si>
    <t>Fanta Banana FCB</t>
  </si>
  <si>
    <t>Schwab Meats</t>
  </si>
  <si>
    <t>Pete Edwards &lt;Pete@schwabmeat.com&gt;</t>
  </si>
  <si>
    <t>Jason Butel &lt;jasonbutel@SPECIALTYBAKERY.NET&gt;</t>
  </si>
  <si>
    <t>Jacob Schwab &lt;Jacob@schwabmeat.com&gt;</t>
  </si>
  <si>
    <t>Oscar Meyer/ Kraft</t>
  </si>
  <si>
    <t>Darrell Larsen &lt;darrell.larsen@kraftheinz.com&gt;</t>
  </si>
  <si>
    <t>Maple Pancake</t>
  </si>
  <si>
    <t>Chad Yost &lt;chad@tcmonline.com&gt;</t>
  </si>
  <si>
    <t>Home Market Foods</t>
  </si>
  <si>
    <t>Fresh Condiments</t>
  </si>
  <si>
    <t>Pico de Gallo</t>
  </si>
  <si>
    <t>Mason Justice &lt;Mason.Justice@mclaneco.com&gt;</t>
  </si>
  <si>
    <t>Pepsi Nutrition</t>
  </si>
  <si>
    <t>https://www.pepsicobeveragefacts.com/Home/Product?formula=35005*26*01-01&amp;form=FTN&amp;size=12</t>
  </si>
  <si>
    <t>CONTAINS: WHEAT, MILK, EGG</t>
  </si>
  <si>
    <t>Coffee Cake Bites</t>
  </si>
  <si>
    <t>1 ea</t>
  </si>
  <si>
    <t>2 ea</t>
  </si>
  <si>
    <t>3 ea</t>
  </si>
  <si>
    <t>4 oz (119g)</t>
  </si>
  <si>
    <t>3 oz (85g)</t>
  </si>
  <si>
    <t>3 oz (94g)</t>
  </si>
  <si>
    <t>2 oz (71g)</t>
  </si>
  <si>
    <t>4 oz (138g)</t>
  </si>
  <si>
    <t>2 oz (68g)</t>
  </si>
  <si>
    <t>4 oz (128g)</t>
  </si>
  <si>
    <t>5 oz (142g)</t>
  </si>
  <si>
    <t>3 oz (98g)</t>
  </si>
  <si>
    <t>3 oz (102g)</t>
  </si>
  <si>
    <t>10 oz (292g)</t>
  </si>
  <si>
    <t>11 oz (312g)</t>
  </si>
  <si>
    <t>12 oz (352g)</t>
  </si>
  <si>
    <t>11 oz (332g)</t>
  </si>
  <si>
    <t>10 oz (303g)</t>
  </si>
  <si>
    <t>10 oz (289g)</t>
  </si>
  <si>
    <t>5 oz (139g)</t>
  </si>
  <si>
    <t>5 oz (158g)</t>
  </si>
  <si>
    <t>6 oz (194g)</t>
  </si>
  <si>
    <t>8 oz (231g)</t>
  </si>
  <si>
    <t>8 oz (252g)</t>
  </si>
  <si>
    <t>9 oz (269g)</t>
  </si>
  <si>
    <t>10 oz (291g)</t>
  </si>
  <si>
    <t>9 oz (271g)</t>
  </si>
  <si>
    <t>11 oz (329g)</t>
  </si>
  <si>
    <t>5 oz (162g)</t>
  </si>
  <si>
    <t>4 ea (180g)</t>
  </si>
  <si>
    <t>7 oz (198g)</t>
  </si>
  <si>
    <t>5 oz (157g)</t>
  </si>
  <si>
    <t>7 oz (203g)</t>
  </si>
  <si>
    <t>6 oz (185g)</t>
  </si>
  <si>
    <t>9 oz (272g)</t>
  </si>
  <si>
    <t>5 oz (165g)</t>
  </si>
  <si>
    <t>4 oz (112g)</t>
  </si>
  <si>
    <t>8 oz (227g)</t>
  </si>
  <si>
    <t>9 oz (276g)</t>
  </si>
  <si>
    <t>7 oz (196g)</t>
  </si>
  <si>
    <t>12 oz (349g)</t>
  </si>
  <si>
    <t>10 oz (298g)</t>
  </si>
  <si>
    <t xml:space="preserve">CONTAINS: WHEAT, EGG, MILK  </t>
  </si>
  <si>
    <t>Common Allergens:</t>
  </si>
  <si>
    <t>Shellfish</t>
  </si>
  <si>
    <t>Eggs</t>
  </si>
  <si>
    <t>Fish</t>
  </si>
  <si>
    <t>Milk</t>
  </si>
  <si>
    <t>Peanuts</t>
  </si>
  <si>
    <t>Sesame</t>
  </si>
  <si>
    <t>Soy</t>
  </si>
  <si>
    <t>Tree Nuts</t>
  </si>
  <si>
    <t>Wheat</t>
  </si>
  <si>
    <t>5 oz (154g)</t>
  </si>
  <si>
    <t>5 oz (137g)</t>
  </si>
  <si>
    <t>6 oz (169g)</t>
  </si>
  <si>
    <t>6 oz (179g)</t>
  </si>
  <si>
    <t>5 oz (134g)</t>
  </si>
  <si>
    <t>5 oz (131g)</t>
  </si>
  <si>
    <t>PCB Class Chocolate Ice Donut</t>
  </si>
  <si>
    <t>Steakhouse Breakfast Taco</t>
  </si>
  <si>
    <t>Grilled Chicken Taco</t>
  </si>
  <si>
    <t>Grilled Steak Taco</t>
  </si>
  <si>
    <t>Buffalo Chicken Ranch Taco</t>
  </si>
  <si>
    <t xml:space="preserve">Corn Dog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</si>
</sst>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6" borderId="4" applyNumberFormat="0" applyAlignment="0" applyProtection="0"/>
    <xf numFmtId="0" fontId="22" fillId="7" borderId="5" applyNumberFormat="0" applyAlignment="0" applyProtection="0"/>
    <xf numFmtId="0" fontId="23" fillId="7" borderId="4" applyNumberFormat="0" applyAlignment="0" applyProtection="0"/>
    <xf numFmtId="0" fontId="24" fillId="0" borderId="6" applyNumberFormat="0" applyFill="0" applyAlignment="0" applyProtection="0"/>
    <xf numFmtId="0" fontId="25" fillId="8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31" fillId="5" borderId="0" applyNumberFormat="0" applyBorder="0" applyAlignment="0" applyProtection="0"/>
    <xf numFmtId="0" fontId="5" fillId="9" borderId="8" applyNumberFormat="0" applyFont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4" fillId="0" borderId="0"/>
    <xf numFmtId="0" fontId="3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14" fillId="0" borderId="0" xfId="0" applyFont="1"/>
    <xf numFmtId="0" fontId="32" fillId="34" borderId="10" xfId="0" applyFont="1" applyFill="1" applyBorder="1" applyAlignment="1">
      <alignment horizontal="center" vertical="center" wrapText="1"/>
    </xf>
    <xf numFmtId="0" fontId="32" fillId="35" borderId="11" xfId="0" applyFont="1" applyFill="1" applyBorder="1" applyAlignment="1">
      <alignment horizontal="center" vertical="center" wrapText="1"/>
    </xf>
    <xf numFmtId="0" fontId="32" fillId="34" borderId="11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0" fillId="36" borderId="0" xfId="0" applyFill="1"/>
    <xf numFmtId="0" fontId="10" fillId="2" borderId="0" xfId="0" applyFont="1" applyFill="1"/>
    <xf numFmtId="0" fontId="10" fillId="0" borderId="0" xfId="0" applyFont="1"/>
    <xf numFmtId="0" fontId="0" fillId="37" borderId="0" xfId="0" applyFill="1"/>
    <xf numFmtId="0" fontId="0" fillId="38" borderId="0" xfId="0" applyFill="1"/>
    <xf numFmtId="0" fontId="11" fillId="0" borderId="0" xfId="0" applyFont="1"/>
    <xf numFmtId="0" fontId="14" fillId="0" borderId="0" xfId="185" applyFont="1"/>
    <xf numFmtId="0" fontId="7" fillId="0" borderId="0" xfId="186"/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185" applyFont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141" applyNumberFormat="1" applyFont="1" applyAlignment="1">
      <alignment horizontal="center"/>
    </xf>
    <xf numFmtId="0" fontId="13" fillId="0" borderId="0" xfId="141" applyFont="1" applyAlignment="1">
      <alignment horizontal="center"/>
    </xf>
    <xf numFmtId="0" fontId="0" fillId="0" borderId="10" xfId="0" applyBorder="1"/>
    <xf numFmtId="0" fontId="3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0" borderId="0" xfId="141" applyAlignment="1">
      <alignment horizontal="center"/>
    </xf>
    <xf numFmtId="0" fontId="14" fillId="0" borderId="0" xfId="141" applyFont="1"/>
    <xf numFmtId="0" fontId="9" fillId="0" borderId="0" xfId="141" applyFont="1" applyAlignment="1">
      <alignment horizontal="center"/>
    </xf>
    <xf numFmtId="0" fontId="2" fillId="0" borderId="0" xfId="141" applyFont="1" applyAlignment="1">
      <alignment horizontal="center"/>
    </xf>
    <xf numFmtId="0" fontId="1" fillId="0" borderId="0" xfId="141" applyFont="1" applyAlignment="1">
      <alignment horizontal="center"/>
    </xf>
    <xf numFmtId="0" fontId="33" fillId="0" borderId="10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87">
    <cellStyle name="20% - Accent1" xfId="158" builtinId="30" customBuiltin="1"/>
    <cellStyle name="20% - Accent2" xfId="161" builtinId="34" customBuiltin="1"/>
    <cellStyle name="20% - Accent3" xfId="164" builtinId="38" customBuiltin="1"/>
    <cellStyle name="20% - Accent4" xfId="167" builtinId="42" customBuiltin="1"/>
    <cellStyle name="20% - Accent5" xfId="170" builtinId="46" customBuiltin="1"/>
    <cellStyle name="20% - Accent6" xfId="173" builtinId="50" customBuiltin="1"/>
    <cellStyle name="40% - Accent1" xfId="159" builtinId="31" customBuiltin="1"/>
    <cellStyle name="40% - Accent2" xfId="162" builtinId="35" customBuiltin="1"/>
    <cellStyle name="40% - Accent3" xfId="165" builtinId="39" customBuiltin="1"/>
    <cellStyle name="40% - Accent4" xfId="168" builtinId="43" customBuiltin="1"/>
    <cellStyle name="40% - Accent5" xfId="171" builtinId="47" customBuiltin="1"/>
    <cellStyle name="40% - Accent6" xfId="174" builtinId="51" customBuiltin="1"/>
    <cellStyle name="60% - Accent1 2" xfId="178" xr:uid="{4367A437-7DE3-4F57-ACF9-4EB313F62597}"/>
    <cellStyle name="60% - Accent2 2" xfId="179" xr:uid="{56194DE1-1321-4EE1-BE57-EEF0E9F16AC6}"/>
    <cellStyle name="60% - Accent3 2" xfId="180" xr:uid="{774A6EB5-B40F-4230-AA16-E6EEC5A4721F}"/>
    <cellStyle name="60% - Accent4 2" xfId="181" xr:uid="{9C8C72AD-C910-4B7A-AC1C-7ADE683B3B69}"/>
    <cellStyle name="60% - Accent5 2" xfId="182" xr:uid="{FE618C56-F393-4AF6-84DD-EDF637DDF5C5}"/>
    <cellStyle name="60% - Accent6 2" xfId="183" xr:uid="{4CD68DC9-69F0-4CE8-8135-21B10AA2A387}"/>
    <cellStyle name="Accent1" xfId="157" builtinId="29" customBuiltin="1"/>
    <cellStyle name="Accent2" xfId="160" builtinId="33" customBuiltin="1"/>
    <cellStyle name="Accent3" xfId="163" builtinId="37" customBuiltin="1"/>
    <cellStyle name="Accent4" xfId="166" builtinId="41" customBuiltin="1"/>
    <cellStyle name="Accent5" xfId="169" builtinId="45" customBuiltin="1"/>
    <cellStyle name="Accent6" xfId="172" builtinId="49" customBuiltin="1"/>
    <cellStyle name="Bad" xfId="148" builtinId="27" customBuiltin="1"/>
    <cellStyle name="Calculation" xfId="151" builtinId="22" customBuiltin="1"/>
    <cellStyle name="Check Cell" xfId="153" builtinId="23" customBuiltin="1"/>
    <cellStyle name="Explanatory Text" xfId="155" builtinId="53" customBuiltin="1"/>
    <cellStyle name="Followed Hyperlink" xfId="80" builtinId="9" hidden="1"/>
    <cellStyle name="Followed Hyperlink" xfId="84" builtinId="9" hidden="1"/>
    <cellStyle name="Followed Hyperlink" xfId="88" builtinId="9" hidden="1"/>
    <cellStyle name="Followed Hyperlink" xfId="92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108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4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0" builtinId="9" hidden="1"/>
    <cellStyle name="Followed Hyperlink" xfId="138" builtinId="9" hidden="1"/>
    <cellStyle name="Followed Hyperlink" xfId="134" builtinId="9" hidden="1"/>
    <cellStyle name="Followed Hyperlink" xfId="130" builtinId="9" hidden="1"/>
    <cellStyle name="Followed Hyperlink" xfId="126" builtinId="9" hidden="1"/>
    <cellStyle name="Followed Hyperlink" xfId="122" builtinId="9" hidden="1"/>
    <cellStyle name="Followed Hyperlink" xfId="118" builtinId="9" hidden="1"/>
    <cellStyle name="Followed Hyperlink" xfId="114" builtinId="9" hidden="1"/>
    <cellStyle name="Followed Hyperlink" xfId="110" builtinId="9" hidden="1"/>
    <cellStyle name="Followed Hyperlink" xfId="106" builtinId="9" hidden="1"/>
    <cellStyle name="Followed Hyperlink" xfId="102" builtinId="9" hidden="1"/>
    <cellStyle name="Followed Hyperlink" xfId="98" builtinId="9" hidden="1"/>
    <cellStyle name="Followed Hyperlink" xfId="94" builtinId="9" hidden="1"/>
    <cellStyle name="Followed Hyperlink" xfId="90" builtinId="9" hidden="1"/>
    <cellStyle name="Followed Hyperlink" xfId="86" builtinId="9" hidden="1"/>
    <cellStyle name="Followed Hyperlink" xfId="82" builtinId="9" hidden="1"/>
    <cellStyle name="Followed Hyperlink" xfId="78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6" builtinId="9" hidden="1"/>
    <cellStyle name="Followed Hyperlink" xfId="74" builtinId="9" hidden="1"/>
    <cellStyle name="Followed Hyperlink" xfId="66" builtinId="9" hidden="1"/>
    <cellStyle name="Followed Hyperlink" xfId="58" builtinId="9" hidden="1"/>
    <cellStyle name="Followed Hyperlink" xfId="50" builtinId="9" hidden="1"/>
    <cellStyle name="Followed Hyperlink" xfId="42" builtinId="9" hidden="1"/>
    <cellStyle name="Followed Hyperlink" xfId="34" builtinId="9" hidden="1"/>
    <cellStyle name="Followed Hyperlink" xfId="26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18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4" builtinId="9" hidden="1"/>
    <cellStyle name="Followed Hyperlink" xfId="2" builtinId="9" hidden="1"/>
    <cellStyle name="Good" xfId="147" builtinId="26" customBuiltin="1"/>
    <cellStyle name="Heading 1" xfId="143" builtinId="16" customBuiltin="1"/>
    <cellStyle name="Heading 2" xfId="144" builtinId="17" customBuiltin="1"/>
    <cellStyle name="Heading 3" xfId="145" builtinId="18" customBuiltin="1"/>
    <cellStyle name="Heading 4" xfId="146" builtinId="19" customBuiltin="1"/>
    <cellStyle name="Hyperlink" xfId="77" builtinId="8" hidden="1"/>
    <cellStyle name="Hyperlink" xfId="79" builtinId="8" hidden="1"/>
    <cellStyle name="Hyperlink" xfId="83" builtinId="8" hidden="1"/>
    <cellStyle name="Hyperlink" xfId="85" builtinId="8" hidden="1"/>
    <cellStyle name="Hyperlink" xfId="87" builtinId="8" hidden="1"/>
    <cellStyle name="Hyperlink" xfId="91" builtinId="8" hidden="1"/>
    <cellStyle name="Hyperlink" xfId="93" builtinId="8" hidden="1"/>
    <cellStyle name="Hyperlink" xfId="95" builtinId="8" hidden="1"/>
    <cellStyle name="Hyperlink" xfId="99" builtinId="8" hidden="1"/>
    <cellStyle name="Hyperlink" xfId="101" builtinId="8" hidden="1"/>
    <cellStyle name="Hyperlink" xfId="103" builtinId="8" hidden="1"/>
    <cellStyle name="Hyperlink" xfId="107" builtinId="8" hidden="1"/>
    <cellStyle name="Hyperlink" xfId="109" builtinId="8" hidden="1"/>
    <cellStyle name="Hyperlink" xfId="111" builtinId="8" hidden="1"/>
    <cellStyle name="Hyperlink" xfId="115" builtinId="8" hidden="1"/>
    <cellStyle name="Hyperlink" xfId="117" builtinId="8" hidden="1"/>
    <cellStyle name="Hyperlink" xfId="119" builtinId="8" hidden="1"/>
    <cellStyle name="Hyperlink" xfId="123" builtinId="8" hidden="1"/>
    <cellStyle name="Hyperlink" xfId="125" builtinId="8" hidden="1"/>
    <cellStyle name="Hyperlink" xfId="127" builtinId="8" hidden="1"/>
    <cellStyle name="Hyperlink" xfId="131" builtinId="8" hidden="1"/>
    <cellStyle name="Hyperlink" xfId="133" builtinId="8" hidden="1"/>
    <cellStyle name="Hyperlink" xfId="135" builtinId="8" hidden="1"/>
    <cellStyle name="Hyperlink" xfId="139" builtinId="8" hidden="1"/>
    <cellStyle name="Hyperlink" xfId="137" builtinId="8" hidden="1"/>
    <cellStyle name="Hyperlink" xfId="129" builtinId="8" hidden="1"/>
    <cellStyle name="Hyperlink" xfId="121" builtinId="8" hidden="1"/>
    <cellStyle name="Hyperlink" xfId="113" builtinId="8" hidden="1"/>
    <cellStyle name="Hyperlink" xfId="105" builtinId="8" hidden="1"/>
    <cellStyle name="Hyperlink" xfId="97" builtinId="8" hidden="1"/>
    <cellStyle name="Hyperlink" xfId="89" builtinId="8" hidden="1"/>
    <cellStyle name="Hyperlink" xfId="8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5" builtinId="8" hidden="1"/>
    <cellStyle name="Hyperlink" xfId="73" builtinId="8" hidden="1"/>
    <cellStyle name="Hyperlink" xfId="57" builtinId="8" hidden="1"/>
    <cellStyle name="Hyperlink" xfId="41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7" builtinId="8" hidden="1"/>
    <cellStyle name="Hyperlink" xfId="29" builtinId="8" hidden="1"/>
    <cellStyle name="Hyperlink" xfId="31" builtinId="8" hidden="1"/>
    <cellStyle name="Hyperlink" xfId="2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186" builtinId="8"/>
    <cellStyle name="Input" xfId="149" builtinId="20" customBuiltin="1"/>
    <cellStyle name="Linked Cell" xfId="152" builtinId="24" customBuiltin="1"/>
    <cellStyle name="Neutral 2" xfId="176" xr:uid="{D9967A52-1E4A-4716-92CC-66AB69FAB606}"/>
    <cellStyle name="Normal" xfId="0" builtinId="0"/>
    <cellStyle name="Normal 2" xfId="141" xr:uid="{00000000-0005-0000-0000-00008D000000}"/>
    <cellStyle name="Normal 3" xfId="175" xr:uid="{F8A5A1E9-C545-4C51-8FD8-70BBD9907D78}"/>
    <cellStyle name="Normal 4" xfId="184" xr:uid="{F9CC400B-40E5-43AB-B7D0-5D023CCA6AAE}"/>
    <cellStyle name="Normal 5" xfId="185" xr:uid="{67BAFABE-27AB-4B60-869A-12DCAAF8931F}"/>
    <cellStyle name="Note 2" xfId="177" xr:uid="{86BD5B39-EB71-4FFD-9C69-AEA18815DE07}"/>
    <cellStyle name="Output" xfId="150" builtinId="21" customBuiltin="1"/>
    <cellStyle name="Title" xfId="142" builtinId="15" customBuiltin="1"/>
    <cellStyle name="Total" xfId="156" builtinId="25" customBuiltin="1"/>
    <cellStyle name="Warning Text" xfId="154" builtinId="11" customBuilti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epsicobeveragefacts.com/Home/Product?formula=35005*26*01-01&amp;form=FTN&amp;size=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3FACA-D4D3-41D2-9133-2C80583CA8A9}">
  <dimension ref="A1:A9"/>
  <sheetViews>
    <sheetView workbookViewId="0">
      <selection activeCell="G9" sqref="G9"/>
    </sheetView>
  </sheetViews>
  <sheetFormatPr defaultRowHeight="15.75" x14ac:dyDescent="0.25"/>
  <sheetData>
    <row r="1" spans="1:1" x14ac:dyDescent="0.25">
      <c r="A1" s="16" t="s">
        <v>0</v>
      </c>
    </row>
    <row r="2" spans="1:1" x14ac:dyDescent="0.25">
      <c r="A2" s="16"/>
    </row>
    <row r="3" spans="1:1" x14ac:dyDescent="0.25">
      <c r="A3" t="s">
        <v>1</v>
      </c>
    </row>
    <row r="5" spans="1:1" s="17" customFormat="1" x14ac:dyDescent="0.25">
      <c r="A5" s="17" t="s">
        <v>2</v>
      </c>
    </row>
    <row r="7" spans="1:1" s="14" customFormat="1" x14ac:dyDescent="0.25">
      <c r="A7" s="14" t="s">
        <v>3</v>
      </c>
    </row>
    <row r="9" spans="1:1" s="18" customFormat="1" x14ac:dyDescent="0.25">
      <c r="A9" s="18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8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95" sqref="A295:XFD303"/>
    </sheetView>
  </sheetViews>
  <sheetFormatPr defaultColWidth="11" defaultRowHeight="15.75" x14ac:dyDescent="0.25"/>
  <cols>
    <col min="1" max="1" width="48.625" customWidth="1"/>
    <col min="2" max="2" width="12.375" style="1" bestFit="1" customWidth="1"/>
    <col min="3" max="3" width="11" style="1"/>
    <col min="4" max="4" width="14.625" style="1" bestFit="1" customWidth="1"/>
    <col min="5" max="5" width="11" style="1"/>
    <col min="6" max="6" width="11.625" style="1" bestFit="1" customWidth="1"/>
    <col min="7" max="7" width="11.625" style="1" customWidth="1"/>
    <col min="8" max="9" width="11" style="1"/>
    <col min="10" max="10" width="16.625" style="1" bestFit="1" customWidth="1"/>
    <col min="11" max="11" width="11.5" style="1" bestFit="1" customWidth="1"/>
    <col min="12" max="13" width="11" style="1"/>
  </cols>
  <sheetData>
    <row r="1" spans="1:13" x14ac:dyDescent="0.2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</row>
    <row r="2" spans="1:13" x14ac:dyDescent="0.25">
      <c r="A2" s="4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19" t="s">
        <v>19</v>
      </c>
      <c r="B3" s="23" t="s">
        <v>20</v>
      </c>
      <c r="C3" s="23">
        <v>4</v>
      </c>
      <c r="D3" s="23">
        <v>0</v>
      </c>
      <c r="E3" s="23">
        <v>0</v>
      </c>
      <c r="F3" s="23">
        <v>0</v>
      </c>
      <c r="G3" s="1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</row>
    <row r="4" spans="1:13" x14ac:dyDescent="0.25">
      <c r="A4" s="19" t="s">
        <v>19</v>
      </c>
      <c r="B4" s="23" t="s">
        <v>21</v>
      </c>
      <c r="C4" s="23">
        <v>5</v>
      </c>
      <c r="D4" s="23">
        <v>0</v>
      </c>
      <c r="E4" s="23">
        <v>0</v>
      </c>
      <c r="F4" s="23">
        <v>0</v>
      </c>
      <c r="G4" s="1">
        <v>0</v>
      </c>
      <c r="H4" s="23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</row>
    <row r="5" spans="1:13" x14ac:dyDescent="0.25">
      <c r="A5" s="19" t="s">
        <v>19</v>
      </c>
      <c r="B5" s="23" t="s">
        <v>22</v>
      </c>
      <c r="C5" s="23">
        <v>6</v>
      </c>
      <c r="D5" s="23">
        <v>0</v>
      </c>
      <c r="E5" s="23">
        <v>0</v>
      </c>
      <c r="F5" s="23">
        <v>0</v>
      </c>
      <c r="G5" s="1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</row>
    <row r="6" spans="1:13" x14ac:dyDescent="0.25">
      <c r="A6" s="19" t="s">
        <v>23</v>
      </c>
      <c r="B6" s="23" t="s">
        <v>20</v>
      </c>
      <c r="C6" s="23">
        <v>4</v>
      </c>
      <c r="D6" s="23">
        <v>0</v>
      </c>
      <c r="E6" s="23">
        <v>0</v>
      </c>
      <c r="F6" s="23">
        <v>0</v>
      </c>
      <c r="G6" s="1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</row>
    <row r="7" spans="1:13" x14ac:dyDescent="0.25">
      <c r="A7" s="19" t="s">
        <v>23</v>
      </c>
      <c r="B7" s="23" t="s">
        <v>21</v>
      </c>
      <c r="C7" s="23">
        <v>5</v>
      </c>
      <c r="D7" s="23">
        <v>0</v>
      </c>
      <c r="E7" s="23">
        <v>0</v>
      </c>
      <c r="F7" s="23">
        <v>0</v>
      </c>
      <c r="G7" s="1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</row>
    <row r="8" spans="1:13" x14ac:dyDescent="0.25">
      <c r="A8" s="19" t="s">
        <v>23</v>
      </c>
      <c r="B8" s="23" t="s">
        <v>22</v>
      </c>
      <c r="C8" s="23">
        <v>6</v>
      </c>
      <c r="D8" s="23">
        <v>0</v>
      </c>
      <c r="E8" s="23">
        <v>0</v>
      </c>
      <c r="F8" s="23">
        <v>0</v>
      </c>
      <c r="G8" s="1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</row>
    <row r="9" spans="1:13" x14ac:dyDescent="0.25">
      <c r="A9" s="19" t="s">
        <v>24</v>
      </c>
      <c r="B9" s="23" t="s">
        <v>20</v>
      </c>
      <c r="C9" s="24">
        <v>4</v>
      </c>
      <c r="D9" s="23">
        <v>0</v>
      </c>
      <c r="E9" s="23">
        <v>0</v>
      </c>
      <c r="F9" s="23">
        <v>0</v>
      </c>
      <c r="G9" s="1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</row>
    <row r="10" spans="1:13" x14ac:dyDescent="0.25">
      <c r="A10" s="19" t="s">
        <v>24</v>
      </c>
      <c r="B10" s="23" t="s">
        <v>21</v>
      </c>
      <c r="C10" s="24">
        <v>5</v>
      </c>
      <c r="D10" s="23">
        <v>0</v>
      </c>
      <c r="E10" s="23">
        <v>0</v>
      </c>
      <c r="F10" s="23">
        <v>0</v>
      </c>
      <c r="G10" s="1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</row>
    <row r="11" spans="1:13" x14ac:dyDescent="0.25">
      <c r="A11" s="19" t="s">
        <v>24</v>
      </c>
      <c r="B11" s="23" t="s">
        <v>22</v>
      </c>
      <c r="C11" s="24">
        <v>6</v>
      </c>
      <c r="D11" s="23">
        <v>0</v>
      </c>
      <c r="E11" s="23">
        <v>0</v>
      </c>
      <c r="F11" s="23">
        <v>0</v>
      </c>
      <c r="G11" s="1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</row>
    <row r="12" spans="1:13" x14ac:dyDescent="0.25">
      <c r="A12" s="19" t="s">
        <v>25</v>
      </c>
      <c r="B12" s="23" t="s">
        <v>20</v>
      </c>
      <c r="C12" s="24">
        <v>4</v>
      </c>
      <c r="D12" s="23">
        <v>0</v>
      </c>
      <c r="E12" s="23">
        <v>0</v>
      </c>
      <c r="F12" s="23">
        <v>0</v>
      </c>
      <c r="G12" s="1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</row>
    <row r="13" spans="1:13" x14ac:dyDescent="0.25">
      <c r="A13" s="19" t="s">
        <v>25</v>
      </c>
      <c r="B13" s="23" t="s">
        <v>21</v>
      </c>
      <c r="C13" s="24">
        <v>5</v>
      </c>
      <c r="D13" s="23">
        <v>0</v>
      </c>
      <c r="E13" s="23">
        <v>0</v>
      </c>
      <c r="F13" s="23">
        <v>0</v>
      </c>
      <c r="G13" s="1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</row>
    <row r="14" spans="1:13" x14ac:dyDescent="0.25">
      <c r="A14" s="19" t="s">
        <v>25</v>
      </c>
      <c r="B14" s="23" t="s">
        <v>22</v>
      </c>
      <c r="C14" s="24">
        <v>6</v>
      </c>
      <c r="D14" s="23">
        <v>0</v>
      </c>
      <c r="E14" s="23">
        <v>0</v>
      </c>
      <c r="F14" s="23">
        <v>0</v>
      </c>
      <c r="G14" s="1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</row>
    <row r="15" spans="1:13" x14ac:dyDescent="0.25">
      <c r="A15" s="19" t="s">
        <v>26</v>
      </c>
      <c r="B15" s="23" t="s">
        <v>20</v>
      </c>
      <c r="C15" s="23">
        <v>4</v>
      </c>
      <c r="D15" s="23">
        <v>0</v>
      </c>
      <c r="E15" s="23">
        <v>0</v>
      </c>
      <c r="F15" s="23">
        <v>0</v>
      </c>
      <c r="G15" s="1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</row>
    <row r="16" spans="1:13" x14ac:dyDescent="0.25">
      <c r="A16" s="19" t="s">
        <v>26</v>
      </c>
      <c r="B16" s="23" t="s">
        <v>21</v>
      </c>
      <c r="C16" s="23">
        <v>5</v>
      </c>
      <c r="D16" s="23">
        <v>0</v>
      </c>
      <c r="E16" s="23">
        <v>0</v>
      </c>
      <c r="F16" s="23">
        <v>0</v>
      </c>
      <c r="G16" s="1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</row>
    <row r="17" spans="1:13" x14ac:dyDescent="0.25">
      <c r="A17" s="19" t="s">
        <v>26</v>
      </c>
      <c r="B17" s="23" t="s">
        <v>22</v>
      </c>
      <c r="C17" s="23">
        <v>6</v>
      </c>
      <c r="D17" s="23">
        <v>0</v>
      </c>
      <c r="E17" s="23">
        <v>0</v>
      </c>
      <c r="F17" s="23">
        <v>0</v>
      </c>
      <c r="G17" s="1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</row>
    <row r="18" spans="1:13" x14ac:dyDescent="0.25">
      <c r="A18" s="19" t="s">
        <v>27</v>
      </c>
      <c r="B18" s="23" t="s">
        <v>21</v>
      </c>
      <c r="C18" s="23">
        <v>310</v>
      </c>
      <c r="D18" s="23">
        <v>0</v>
      </c>
      <c r="E18" s="23">
        <v>0</v>
      </c>
      <c r="F18" s="23">
        <v>0</v>
      </c>
      <c r="G18" s="1">
        <v>0</v>
      </c>
      <c r="H18" s="23">
        <v>0</v>
      </c>
      <c r="I18" s="23">
        <v>35</v>
      </c>
      <c r="J18" s="23">
        <v>73</v>
      </c>
      <c r="K18" s="23">
        <v>0</v>
      </c>
      <c r="L18" s="23">
        <v>72</v>
      </c>
      <c r="M18" s="23">
        <v>0</v>
      </c>
    </row>
    <row r="19" spans="1:13" x14ac:dyDescent="0.25">
      <c r="A19" s="19" t="s">
        <v>27</v>
      </c>
      <c r="B19" s="23" t="s">
        <v>28</v>
      </c>
      <c r="C19" s="23">
        <v>460</v>
      </c>
      <c r="D19" s="23">
        <v>0</v>
      </c>
      <c r="E19" s="23">
        <v>0</v>
      </c>
      <c r="F19" s="23">
        <v>0</v>
      </c>
      <c r="G19" s="1">
        <v>0</v>
      </c>
      <c r="H19" s="23">
        <v>0</v>
      </c>
      <c r="I19" s="23">
        <v>50</v>
      </c>
      <c r="J19" s="23">
        <v>109</v>
      </c>
      <c r="K19" s="23">
        <v>0</v>
      </c>
      <c r="L19" s="23">
        <v>109</v>
      </c>
      <c r="M19" s="23">
        <v>0</v>
      </c>
    </row>
    <row r="20" spans="1:13" x14ac:dyDescent="0.25">
      <c r="A20" s="19" t="s">
        <v>27</v>
      </c>
      <c r="B20" s="23" t="s">
        <v>29</v>
      </c>
      <c r="C20" s="23">
        <v>610</v>
      </c>
      <c r="D20" s="23">
        <v>0</v>
      </c>
      <c r="E20" s="23">
        <v>0</v>
      </c>
      <c r="F20" s="23">
        <v>0</v>
      </c>
      <c r="G20" s="1">
        <v>0</v>
      </c>
      <c r="H20" s="23">
        <v>0</v>
      </c>
      <c r="I20" s="23">
        <v>65</v>
      </c>
      <c r="J20" s="23">
        <v>146</v>
      </c>
      <c r="K20" s="23">
        <v>0</v>
      </c>
      <c r="L20" s="23">
        <v>144</v>
      </c>
      <c r="M20" s="23">
        <v>0</v>
      </c>
    </row>
    <row r="21" spans="1:13" x14ac:dyDescent="0.25">
      <c r="A21" s="19" t="s">
        <v>30</v>
      </c>
      <c r="B21" s="23" t="s">
        <v>21</v>
      </c>
      <c r="C21" s="23">
        <v>100</v>
      </c>
      <c r="D21" s="23">
        <v>0</v>
      </c>
      <c r="E21" s="23">
        <v>0</v>
      </c>
      <c r="F21" s="23">
        <v>0</v>
      </c>
      <c r="G21" s="1">
        <v>0</v>
      </c>
      <c r="H21" s="23">
        <v>0</v>
      </c>
      <c r="I21" s="23">
        <v>0</v>
      </c>
      <c r="J21" s="23">
        <v>23</v>
      </c>
      <c r="K21" s="23">
        <v>0</v>
      </c>
      <c r="L21" s="23">
        <v>23</v>
      </c>
      <c r="M21" s="23">
        <v>0</v>
      </c>
    </row>
    <row r="22" spans="1:13" x14ac:dyDescent="0.25">
      <c r="A22" s="19" t="s">
        <v>30</v>
      </c>
      <c r="B22" s="23" t="s">
        <v>28</v>
      </c>
      <c r="C22" s="23">
        <v>150</v>
      </c>
      <c r="D22" s="23">
        <v>0</v>
      </c>
      <c r="E22" s="23">
        <v>0</v>
      </c>
      <c r="F22" s="23">
        <v>0</v>
      </c>
      <c r="G22" s="1">
        <v>0</v>
      </c>
      <c r="H22" s="23">
        <v>0</v>
      </c>
      <c r="I22" s="23">
        <v>5</v>
      </c>
      <c r="J22" s="23">
        <v>35</v>
      </c>
      <c r="K22" s="23">
        <v>0</v>
      </c>
      <c r="L22" s="23">
        <v>34</v>
      </c>
      <c r="M22" s="23">
        <v>0</v>
      </c>
    </row>
    <row r="23" spans="1:13" x14ac:dyDescent="0.25">
      <c r="A23" s="19" t="s">
        <v>30</v>
      </c>
      <c r="B23" s="23" t="s">
        <v>29</v>
      </c>
      <c r="C23" s="23">
        <v>200</v>
      </c>
      <c r="D23" s="23">
        <v>0</v>
      </c>
      <c r="E23" s="23">
        <v>0</v>
      </c>
      <c r="F23" s="23">
        <v>0</v>
      </c>
      <c r="G23" s="1">
        <v>0</v>
      </c>
      <c r="H23" s="23">
        <v>0</v>
      </c>
      <c r="I23" s="23">
        <v>10</v>
      </c>
      <c r="J23" s="23">
        <v>47</v>
      </c>
      <c r="K23" s="23">
        <v>0</v>
      </c>
      <c r="L23" s="23">
        <v>46</v>
      </c>
      <c r="M23" s="23">
        <v>0</v>
      </c>
    </row>
    <row r="24" spans="1:13" x14ac:dyDescent="0.25">
      <c r="A24" s="19" t="s">
        <v>31</v>
      </c>
      <c r="B24" s="23" t="s">
        <v>21</v>
      </c>
      <c r="C24" s="23">
        <v>5</v>
      </c>
      <c r="D24" s="23">
        <v>0</v>
      </c>
      <c r="E24" s="23">
        <v>0</v>
      </c>
      <c r="F24" s="23">
        <v>0</v>
      </c>
      <c r="G24" s="1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</row>
    <row r="25" spans="1:13" x14ac:dyDescent="0.25">
      <c r="A25" s="19" t="s">
        <v>31</v>
      </c>
      <c r="B25" s="23" t="s">
        <v>28</v>
      </c>
      <c r="C25" s="23">
        <v>10</v>
      </c>
      <c r="D25" s="23">
        <v>0</v>
      </c>
      <c r="E25" s="23">
        <v>0</v>
      </c>
      <c r="F25" s="23">
        <v>0</v>
      </c>
      <c r="G25" s="1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</row>
    <row r="26" spans="1:13" x14ac:dyDescent="0.25">
      <c r="A26" s="19" t="s">
        <v>31</v>
      </c>
      <c r="B26" s="23" t="s">
        <v>29</v>
      </c>
      <c r="C26" s="23">
        <v>10</v>
      </c>
      <c r="D26" s="23">
        <v>0</v>
      </c>
      <c r="E26" s="23">
        <v>0</v>
      </c>
      <c r="F26" s="23">
        <v>0</v>
      </c>
      <c r="G26" s="1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</row>
    <row r="27" spans="1:13" x14ac:dyDescent="0.25">
      <c r="A27" s="4" t="s">
        <v>32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19" t="s">
        <v>33</v>
      </c>
      <c r="B28" s="23" t="s">
        <v>20</v>
      </c>
      <c r="C28" s="23">
        <v>270</v>
      </c>
      <c r="D28" s="23">
        <v>15</v>
      </c>
      <c r="E28" s="23">
        <v>5</v>
      </c>
      <c r="F28" s="23">
        <v>5</v>
      </c>
      <c r="G28" s="1">
        <v>0</v>
      </c>
      <c r="H28" s="23">
        <v>0</v>
      </c>
      <c r="I28" s="23">
        <v>310</v>
      </c>
      <c r="J28" s="23">
        <v>54</v>
      </c>
      <c r="K28" s="23">
        <v>1</v>
      </c>
      <c r="L28" s="23">
        <v>39</v>
      </c>
      <c r="M28" s="23">
        <v>2</v>
      </c>
    </row>
    <row r="29" spans="1:13" x14ac:dyDescent="0.25">
      <c r="A29" s="19" t="s">
        <v>33</v>
      </c>
      <c r="B29" s="23" t="s">
        <v>21</v>
      </c>
      <c r="C29" s="23">
        <v>340</v>
      </c>
      <c r="D29" s="23">
        <v>20</v>
      </c>
      <c r="E29" s="23">
        <v>7</v>
      </c>
      <c r="F29" s="23">
        <v>7</v>
      </c>
      <c r="G29" s="1">
        <v>0</v>
      </c>
      <c r="H29" s="23">
        <v>0</v>
      </c>
      <c r="I29" s="23">
        <v>390</v>
      </c>
      <c r="J29" s="23">
        <v>67</v>
      </c>
      <c r="K29" s="23">
        <v>1</v>
      </c>
      <c r="L29" s="23">
        <v>49</v>
      </c>
      <c r="M29" s="23">
        <v>2</v>
      </c>
    </row>
    <row r="30" spans="1:13" x14ac:dyDescent="0.25">
      <c r="A30" s="19" t="s">
        <v>33</v>
      </c>
      <c r="B30" s="23" t="s">
        <v>22</v>
      </c>
      <c r="C30" s="23">
        <v>400</v>
      </c>
      <c r="D30" s="23">
        <v>25</v>
      </c>
      <c r="E30" s="23">
        <v>8</v>
      </c>
      <c r="F30" s="23">
        <v>8</v>
      </c>
      <c r="G30" s="1">
        <v>0</v>
      </c>
      <c r="H30" s="23">
        <v>0</v>
      </c>
      <c r="I30" s="23">
        <v>460</v>
      </c>
      <c r="J30" s="23">
        <v>80</v>
      </c>
      <c r="K30" s="23">
        <v>1</v>
      </c>
      <c r="L30" s="23">
        <v>59</v>
      </c>
      <c r="M30" s="23">
        <v>2</v>
      </c>
    </row>
    <row r="31" spans="1:13" x14ac:dyDescent="0.25">
      <c r="A31" s="19" t="s">
        <v>34</v>
      </c>
      <c r="B31" s="23" t="s">
        <v>20</v>
      </c>
      <c r="C31" s="23">
        <v>290</v>
      </c>
      <c r="D31" s="23">
        <v>15</v>
      </c>
      <c r="E31" s="23">
        <v>9</v>
      </c>
      <c r="F31" s="23">
        <v>9</v>
      </c>
      <c r="G31" s="1">
        <v>0</v>
      </c>
      <c r="H31" s="23">
        <v>0</v>
      </c>
      <c r="I31" s="23">
        <v>250</v>
      </c>
      <c r="J31" s="23">
        <v>50</v>
      </c>
      <c r="K31" s="23">
        <v>1</v>
      </c>
      <c r="L31" s="23">
        <v>41</v>
      </c>
      <c r="M31" s="23">
        <v>2</v>
      </c>
    </row>
    <row r="32" spans="1:13" x14ac:dyDescent="0.25">
      <c r="A32" s="19" t="s">
        <v>34</v>
      </c>
      <c r="B32" s="23" t="s">
        <v>21</v>
      </c>
      <c r="C32" s="23">
        <v>360</v>
      </c>
      <c r="D32" s="23">
        <v>20</v>
      </c>
      <c r="E32" s="23">
        <v>11</v>
      </c>
      <c r="F32" s="23">
        <v>11</v>
      </c>
      <c r="G32" s="1">
        <v>0</v>
      </c>
      <c r="H32" s="23">
        <v>0</v>
      </c>
      <c r="I32" s="23">
        <v>320</v>
      </c>
      <c r="J32" s="23">
        <v>63</v>
      </c>
      <c r="K32" s="23">
        <v>1</v>
      </c>
      <c r="L32" s="23">
        <v>51</v>
      </c>
      <c r="M32" s="23">
        <v>2</v>
      </c>
    </row>
    <row r="33" spans="1:13" x14ac:dyDescent="0.25">
      <c r="A33" s="19" t="s">
        <v>34</v>
      </c>
      <c r="B33" s="23" t="s">
        <v>22</v>
      </c>
      <c r="C33" s="23">
        <v>430</v>
      </c>
      <c r="D33" s="23">
        <v>25</v>
      </c>
      <c r="E33" s="23">
        <v>13</v>
      </c>
      <c r="F33" s="23">
        <v>13</v>
      </c>
      <c r="G33" s="1">
        <v>0</v>
      </c>
      <c r="H33" s="23">
        <v>0</v>
      </c>
      <c r="I33" s="23">
        <v>380</v>
      </c>
      <c r="J33" s="23">
        <v>75</v>
      </c>
      <c r="K33" s="23">
        <v>1</v>
      </c>
      <c r="L33" s="23">
        <v>62</v>
      </c>
      <c r="M33" s="23">
        <v>3</v>
      </c>
    </row>
    <row r="34" spans="1:13" x14ac:dyDescent="0.25">
      <c r="A34" s="19" t="s">
        <v>35</v>
      </c>
      <c r="B34" s="23" t="s">
        <v>20</v>
      </c>
      <c r="C34" s="23">
        <v>260</v>
      </c>
      <c r="D34" s="23">
        <f>4*9</f>
        <v>36</v>
      </c>
      <c r="E34" s="23">
        <v>4</v>
      </c>
      <c r="F34" s="23">
        <v>3.5</v>
      </c>
      <c r="G34" s="1">
        <v>0</v>
      </c>
      <c r="H34" s="23">
        <v>0</v>
      </c>
      <c r="I34" s="23">
        <v>400</v>
      </c>
      <c r="J34" s="23">
        <v>56</v>
      </c>
      <c r="K34" s="23">
        <v>1</v>
      </c>
      <c r="L34" s="23">
        <v>52</v>
      </c>
      <c r="M34" s="23">
        <v>2</v>
      </c>
    </row>
    <row r="35" spans="1:13" x14ac:dyDescent="0.25">
      <c r="A35" s="19" t="s">
        <v>35</v>
      </c>
      <c r="B35" s="23" t="s">
        <v>21</v>
      </c>
      <c r="C35" s="23">
        <v>330</v>
      </c>
      <c r="D35" s="23">
        <f>SUM(E35*9)</f>
        <v>45</v>
      </c>
      <c r="E35" s="23">
        <v>5</v>
      </c>
      <c r="F35" s="23">
        <v>4.5</v>
      </c>
      <c r="G35" s="1">
        <v>0</v>
      </c>
      <c r="H35" s="23">
        <v>0</v>
      </c>
      <c r="I35" s="23">
        <v>500</v>
      </c>
      <c r="J35" s="23">
        <v>70</v>
      </c>
      <c r="K35" s="23">
        <v>1</v>
      </c>
      <c r="L35" s="23">
        <v>65</v>
      </c>
      <c r="M35" s="23">
        <v>2</v>
      </c>
    </row>
    <row r="36" spans="1:13" x14ac:dyDescent="0.25">
      <c r="A36" s="19" t="s">
        <v>35</v>
      </c>
      <c r="B36" s="23" t="s">
        <v>22</v>
      </c>
      <c r="C36" s="23">
        <v>400</v>
      </c>
      <c r="D36" s="23">
        <f t="shared" ref="D36:D57" si="0">SUM(E36*9)</f>
        <v>54</v>
      </c>
      <c r="E36" s="23">
        <v>6</v>
      </c>
      <c r="F36" s="23">
        <v>5</v>
      </c>
      <c r="G36" s="1">
        <v>0</v>
      </c>
      <c r="H36" s="23">
        <v>0</v>
      </c>
      <c r="I36" s="23">
        <v>600</v>
      </c>
      <c r="J36" s="23">
        <v>84</v>
      </c>
      <c r="K36" s="23">
        <v>1</v>
      </c>
      <c r="L36" s="23">
        <v>78</v>
      </c>
      <c r="M36" s="23">
        <v>3</v>
      </c>
    </row>
    <row r="37" spans="1:13" x14ac:dyDescent="0.25">
      <c r="A37" s="19" t="s">
        <v>36</v>
      </c>
      <c r="B37" s="23" t="s">
        <v>20</v>
      </c>
      <c r="C37" s="23">
        <v>270</v>
      </c>
      <c r="D37" s="23">
        <f t="shared" si="0"/>
        <v>63</v>
      </c>
      <c r="E37" s="23">
        <v>7</v>
      </c>
      <c r="F37" s="23">
        <v>6</v>
      </c>
      <c r="G37" s="1">
        <v>0</v>
      </c>
      <c r="H37" s="23">
        <v>0</v>
      </c>
      <c r="I37" s="23">
        <v>290</v>
      </c>
      <c r="J37" s="23">
        <v>51</v>
      </c>
      <c r="K37" s="23">
        <v>1</v>
      </c>
      <c r="L37" s="23">
        <v>43</v>
      </c>
      <c r="M37" s="23">
        <v>2</v>
      </c>
    </row>
    <row r="38" spans="1:13" x14ac:dyDescent="0.25">
      <c r="A38" s="19" t="s">
        <v>36</v>
      </c>
      <c r="B38" s="23" t="s">
        <v>21</v>
      </c>
      <c r="C38" s="23">
        <v>340</v>
      </c>
      <c r="D38" s="23">
        <f t="shared" si="0"/>
        <v>72</v>
      </c>
      <c r="E38" s="23">
        <v>8</v>
      </c>
      <c r="F38" s="23">
        <v>8</v>
      </c>
      <c r="G38" s="1">
        <v>0</v>
      </c>
      <c r="H38" s="23">
        <v>0</v>
      </c>
      <c r="I38" s="23">
        <v>370</v>
      </c>
      <c r="J38" s="23">
        <v>64</v>
      </c>
      <c r="K38" s="23">
        <v>1</v>
      </c>
      <c r="L38" s="23">
        <v>53</v>
      </c>
      <c r="M38" s="23">
        <v>3</v>
      </c>
    </row>
    <row r="39" spans="1:13" x14ac:dyDescent="0.25">
      <c r="A39" s="19" t="s">
        <v>36</v>
      </c>
      <c r="B39" s="23" t="s">
        <v>22</v>
      </c>
      <c r="C39" s="23">
        <v>410</v>
      </c>
      <c r="D39" s="23">
        <f t="shared" si="0"/>
        <v>90</v>
      </c>
      <c r="E39" s="23">
        <v>10</v>
      </c>
      <c r="F39" s="23">
        <v>10</v>
      </c>
      <c r="G39" s="1">
        <v>0</v>
      </c>
      <c r="H39" s="23">
        <v>0</v>
      </c>
      <c r="I39" s="23">
        <v>440</v>
      </c>
      <c r="J39" s="23">
        <v>77</v>
      </c>
      <c r="K39" s="23">
        <v>1</v>
      </c>
      <c r="L39" s="23">
        <v>64</v>
      </c>
      <c r="M39" s="23">
        <v>4</v>
      </c>
    </row>
    <row r="40" spans="1:13" x14ac:dyDescent="0.25">
      <c r="A40" s="19" t="s">
        <v>37</v>
      </c>
      <c r="B40" s="23" t="s">
        <v>20</v>
      </c>
      <c r="C40" s="23">
        <v>240</v>
      </c>
      <c r="D40" s="23">
        <f t="shared" si="0"/>
        <v>13.5</v>
      </c>
      <c r="E40" s="23">
        <v>1.5</v>
      </c>
      <c r="F40" s="23">
        <v>1.5</v>
      </c>
      <c r="G40" s="1">
        <v>0</v>
      </c>
      <c r="H40" s="23">
        <v>0</v>
      </c>
      <c r="I40" s="23">
        <v>450</v>
      </c>
      <c r="J40" s="23">
        <v>55</v>
      </c>
      <c r="K40" s="23">
        <v>2</v>
      </c>
      <c r="L40" s="23">
        <v>53</v>
      </c>
      <c r="M40" s="23">
        <v>3</v>
      </c>
    </row>
    <row r="41" spans="1:13" x14ac:dyDescent="0.25">
      <c r="A41" s="19" t="s">
        <v>37</v>
      </c>
      <c r="B41" s="23" t="s">
        <v>21</v>
      </c>
      <c r="C41" s="23">
        <v>300</v>
      </c>
      <c r="D41" s="23">
        <f t="shared" si="0"/>
        <v>18</v>
      </c>
      <c r="E41" s="23">
        <v>2</v>
      </c>
      <c r="F41" s="23">
        <v>1.5</v>
      </c>
      <c r="G41" s="1">
        <v>0</v>
      </c>
      <c r="H41" s="23">
        <v>0</v>
      </c>
      <c r="I41" s="23">
        <v>560</v>
      </c>
      <c r="J41" s="23">
        <v>69</v>
      </c>
      <c r="K41" s="23">
        <v>2</v>
      </c>
      <c r="L41" s="23">
        <v>66</v>
      </c>
      <c r="M41" s="23">
        <v>4</v>
      </c>
    </row>
    <row r="42" spans="1:13" x14ac:dyDescent="0.25">
      <c r="A42" s="19" t="s">
        <v>37</v>
      </c>
      <c r="B42" s="23" t="s">
        <v>22</v>
      </c>
      <c r="C42" s="23">
        <v>360</v>
      </c>
      <c r="D42" s="23">
        <f t="shared" si="0"/>
        <v>22.5</v>
      </c>
      <c r="E42" s="23">
        <v>2.5</v>
      </c>
      <c r="F42" s="23">
        <v>2</v>
      </c>
      <c r="G42" s="1">
        <v>0</v>
      </c>
      <c r="H42" s="23">
        <v>0</v>
      </c>
      <c r="I42" s="23">
        <v>670</v>
      </c>
      <c r="J42" s="23">
        <v>83</v>
      </c>
      <c r="K42" s="23">
        <v>2</v>
      </c>
      <c r="L42" s="23">
        <v>79</v>
      </c>
      <c r="M42" s="23">
        <v>4</v>
      </c>
    </row>
    <row r="43" spans="1:13" x14ac:dyDescent="0.25">
      <c r="A43" s="19" t="s">
        <v>38</v>
      </c>
      <c r="B43" s="23" t="s">
        <v>20</v>
      </c>
      <c r="C43" s="23">
        <v>270</v>
      </c>
      <c r="D43" s="23">
        <f t="shared" si="0"/>
        <v>63</v>
      </c>
      <c r="E43" s="23">
        <v>7</v>
      </c>
      <c r="F43" s="23">
        <v>6</v>
      </c>
      <c r="G43" s="1">
        <v>0</v>
      </c>
      <c r="H43" s="23">
        <v>0</v>
      </c>
      <c r="I43" s="23">
        <v>330</v>
      </c>
      <c r="J43" s="23">
        <v>52</v>
      </c>
      <c r="K43" s="23">
        <v>1</v>
      </c>
      <c r="L43" s="23">
        <v>38</v>
      </c>
      <c r="M43" s="23">
        <v>2</v>
      </c>
    </row>
    <row r="44" spans="1:13" x14ac:dyDescent="0.25">
      <c r="A44" s="19" t="s">
        <v>38</v>
      </c>
      <c r="B44" s="23" t="s">
        <v>21</v>
      </c>
      <c r="C44" s="23">
        <v>340</v>
      </c>
      <c r="D44" s="23">
        <f t="shared" si="0"/>
        <v>72</v>
      </c>
      <c r="E44" s="23">
        <v>8</v>
      </c>
      <c r="F44" s="23">
        <v>8</v>
      </c>
      <c r="G44" s="1">
        <v>0</v>
      </c>
      <c r="H44" s="23">
        <v>0</v>
      </c>
      <c r="I44" s="23">
        <v>410</v>
      </c>
      <c r="J44" s="23">
        <v>65</v>
      </c>
      <c r="K44" s="23">
        <v>1</v>
      </c>
      <c r="L44" s="23">
        <v>47</v>
      </c>
      <c r="M44" s="23">
        <v>2</v>
      </c>
    </row>
    <row r="45" spans="1:13" x14ac:dyDescent="0.25">
      <c r="A45" s="19" t="s">
        <v>38</v>
      </c>
      <c r="B45" s="23" t="s">
        <v>22</v>
      </c>
      <c r="C45" s="23">
        <v>410</v>
      </c>
      <c r="D45" s="23">
        <f t="shared" si="0"/>
        <v>90</v>
      </c>
      <c r="E45" s="23">
        <v>10</v>
      </c>
      <c r="F45" s="23">
        <v>10</v>
      </c>
      <c r="G45" s="1">
        <v>0</v>
      </c>
      <c r="H45" s="23">
        <v>0</v>
      </c>
      <c r="I45" s="23">
        <v>500</v>
      </c>
      <c r="J45" s="23">
        <v>78</v>
      </c>
      <c r="K45" s="23">
        <v>1</v>
      </c>
      <c r="L45" s="23">
        <v>57</v>
      </c>
      <c r="M45" s="23">
        <v>3</v>
      </c>
    </row>
    <row r="46" spans="1:13" x14ac:dyDescent="0.25">
      <c r="A46" s="19" t="s">
        <v>40</v>
      </c>
      <c r="B46" s="23" t="s">
        <v>20</v>
      </c>
      <c r="C46" s="23">
        <v>170</v>
      </c>
      <c r="D46" s="23">
        <f t="shared" si="0"/>
        <v>63</v>
      </c>
      <c r="E46" s="23">
        <v>7</v>
      </c>
      <c r="F46" s="23">
        <v>7</v>
      </c>
      <c r="G46" s="1">
        <v>0</v>
      </c>
      <c r="H46" s="23">
        <v>0</v>
      </c>
      <c r="I46" s="23">
        <v>220</v>
      </c>
      <c r="J46" s="23">
        <v>25</v>
      </c>
      <c r="K46" s="23">
        <v>1</v>
      </c>
      <c r="L46" s="23">
        <v>1</v>
      </c>
      <c r="M46" s="23">
        <v>1</v>
      </c>
    </row>
    <row r="47" spans="1:13" x14ac:dyDescent="0.25">
      <c r="A47" s="19" t="s">
        <v>40</v>
      </c>
      <c r="B47" s="23" t="s">
        <v>21</v>
      </c>
      <c r="C47" s="23">
        <v>210</v>
      </c>
      <c r="D47" s="23">
        <f t="shared" si="0"/>
        <v>81</v>
      </c>
      <c r="E47" s="23">
        <v>9</v>
      </c>
      <c r="F47" s="23">
        <v>9</v>
      </c>
      <c r="G47" s="1">
        <v>0</v>
      </c>
      <c r="H47" s="23">
        <v>0</v>
      </c>
      <c r="I47" s="23">
        <v>270</v>
      </c>
      <c r="J47" s="23">
        <v>32</v>
      </c>
      <c r="K47" s="23">
        <v>1</v>
      </c>
      <c r="L47" s="23">
        <v>1</v>
      </c>
      <c r="M47" s="23">
        <v>1</v>
      </c>
    </row>
    <row r="48" spans="1:13" x14ac:dyDescent="0.25">
      <c r="A48" s="19" t="s">
        <v>40</v>
      </c>
      <c r="B48" s="23" t="s">
        <v>22</v>
      </c>
      <c r="C48" s="23">
        <v>250</v>
      </c>
      <c r="D48" s="23">
        <f t="shared" si="0"/>
        <v>99</v>
      </c>
      <c r="E48" s="23">
        <v>11</v>
      </c>
      <c r="F48" s="23">
        <v>10</v>
      </c>
      <c r="G48" s="1">
        <v>0</v>
      </c>
      <c r="H48" s="23">
        <v>0</v>
      </c>
      <c r="I48" s="23">
        <v>330</v>
      </c>
      <c r="J48" s="23">
        <v>39</v>
      </c>
      <c r="K48" s="23">
        <v>1</v>
      </c>
      <c r="L48" s="23">
        <v>1</v>
      </c>
      <c r="M48" s="23">
        <v>2</v>
      </c>
    </row>
    <row r="49" spans="1:13" x14ac:dyDescent="0.25">
      <c r="A49" s="19" t="s">
        <v>41</v>
      </c>
      <c r="B49" s="23" t="s">
        <v>20</v>
      </c>
      <c r="C49" s="23">
        <v>270</v>
      </c>
      <c r="D49" s="23">
        <f t="shared" si="0"/>
        <v>54</v>
      </c>
      <c r="E49" s="23">
        <v>6</v>
      </c>
      <c r="F49" s="23">
        <v>5</v>
      </c>
      <c r="G49" s="1">
        <v>0</v>
      </c>
      <c r="H49" s="23">
        <v>0</v>
      </c>
      <c r="I49" s="23">
        <v>220</v>
      </c>
      <c r="J49" s="23">
        <v>54</v>
      </c>
      <c r="K49" s="23">
        <v>1</v>
      </c>
      <c r="L49" s="23">
        <v>40</v>
      </c>
      <c r="M49" s="23">
        <v>2</v>
      </c>
    </row>
    <row r="50" spans="1:13" x14ac:dyDescent="0.25">
      <c r="A50" s="19" t="s">
        <v>41</v>
      </c>
      <c r="B50" s="23" t="s">
        <v>21</v>
      </c>
      <c r="C50" s="23">
        <v>340</v>
      </c>
      <c r="D50" s="23">
        <f t="shared" si="0"/>
        <v>63</v>
      </c>
      <c r="E50" s="23">
        <v>7</v>
      </c>
      <c r="F50" s="23">
        <v>7</v>
      </c>
      <c r="G50" s="1">
        <v>0</v>
      </c>
      <c r="H50" s="23">
        <v>0</v>
      </c>
      <c r="I50" s="23">
        <v>270</v>
      </c>
      <c r="J50" s="23">
        <v>67</v>
      </c>
      <c r="K50" s="23">
        <v>1</v>
      </c>
      <c r="L50" s="23">
        <v>49</v>
      </c>
      <c r="M50" s="23">
        <v>2</v>
      </c>
    </row>
    <row r="51" spans="1:13" x14ac:dyDescent="0.25">
      <c r="A51" s="19" t="s">
        <v>41</v>
      </c>
      <c r="B51" s="23" t="s">
        <v>22</v>
      </c>
      <c r="C51" s="23">
        <v>410</v>
      </c>
      <c r="D51" s="23">
        <f t="shared" si="0"/>
        <v>72</v>
      </c>
      <c r="E51" s="23">
        <v>8</v>
      </c>
      <c r="F51" s="23">
        <v>8</v>
      </c>
      <c r="G51" s="1">
        <v>0</v>
      </c>
      <c r="H51" s="23">
        <v>0</v>
      </c>
      <c r="I51" s="23">
        <v>320</v>
      </c>
      <c r="J51" s="23">
        <v>80</v>
      </c>
      <c r="K51" s="23">
        <v>1</v>
      </c>
      <c r="L51" s="23">
        <v>59</v>
      </c>
      <c r="M51" s="23">
        <v>3</v>
      </c>
    </row>
    <row r="52" spans="1:13" x14ac:dyDescent="0.25">
      <c r="A52" s="19" t="s">
        <v>42</v>
      </c>
      <c r="B52" s="23" t="s">
        <v>20</v>
      </c>
      <c r="C52" s="23">
        <v>280</v>
      </c>
      <c r="D52" s="23">
        <f t="shared" si="0"/>
        <v>63</v>
      </c>
      <c r="E52" s="23">
        <v>7</v>
      </c>
      <c r="F52" s="23">
        <v>7</v>
      </c>
      <c r="G52" s="1">
        <v>0</v>
      </c>
      <c r="H52" s="23">
        <v>0</v>
      </c>
      <c r="I52" s="23">
        <v>300</v>
      </c>
      <c r="J52" s="23">
        <v>52</v>
      </c>
      <c r="K52" s="23">
        <v>1</v>
      </c>
      <c r="L52" s="23">
        <v>38</v>
      </c>
      <c r="M52" s="23">
        <v>2</v>
      </c>
    </row>
    <row r="53" spans="1:13" x14ac:dyDescent="0.25">
      <c r="A53" s="19" t="s">
        <v>42</v>
      </c>
      <c r="B53" s="23" t="s">
        <v>21</v>
      </c>
      <c r="C53" s="23">
        <v>340</v>
      </c>
      <c r="D53" s="23">
        <f t="shared" si="0"/>
        <v>81</v>
      </c>
      <c r="E53" s="23">
        <v>9</v>
      </c>
      <c r="F53" s="23">
        <v>9</v>
      </c>
      <c r="G53" s="1">
        <v>0</v>
      </c>
      <c r="H53" s="23">
        <v>0</v>
      </c>
      <c r="I53" s="23">
        <v>380</v>
      </c>
      <c r="J53" s="23">
        <v>65</v>
      </c>
      <c r="K53" s="23">
        <v>1</v>
      </c>
      <c r="L53" s="23">
        <v>47</v>
      </c>
      <c r="M53" s="23">
        <v>2</v>
      </c>
    </row>
    <row r="54" spans="1:13" x14ac:dyDescent="0.25">
      <c r="A54" s="19" t="s">
        <v>42</v>
      </c>
      <c r="B54" s="23" t="s">
        <v>22</v>
      </c>
      <c r="C54" s="23">
        <v>410</v>
      </c>
      <c r="D54" s="23">
        <f t="shared" si="0"/>
        <v>99</v>
      </c>
      <c r="E54" s="23">
        <v>11</v>
      </c>
      <c r="F54" s="23">
        <v>10</v>
      </c>
      <c r="G54" s="1">
        <v>0</v>
      </c>
      <c r="H54" s="23">
        <v>0</v>
      </c>
      <c r="I54" s="23">
        <v>450</v>
      </c>
      <c r="J54" s="23">
        <v>77</v>
      </c>
      <c r="K54" s="23">
        <v>2</v>
      </c>
      <c r="L54" s="23">
        <v>56</v>
      </c>
      <c r="M54" s="23">
        <v>3</v>
      </c>
    </row>
    <row r="55" spans="1:13" x14ac:dyDescent="0.25">
      <c r="A55" s="19" t="s">
        <v>43</v>
      </c>
      <c r="B55" s="23" t="s">
        <v>20</v>
      </c>
      <c r="C55" s="23">
        <v>280</v>
      </c>
      <c r="D55" s="23">
        <f t="shared" si="0"/>
        <v>63</v>
      </c>
      <c r="E55" s="23">
        <v>7</v>
      </c>
      <c r="F55" s="23">
        <v>7</v>
      </c>
      <c r="G55" s="1">
        <v>0</v>
      </c>
      <c r="H55" s="23">
        <v>0</v>
      </c>
      <c r="I55" s="23">
        <v>300</v>
      </c>
      <c r="J55" s="23">
        <v>53</v>
      </c>
      <c r="K55" s="23">
        <v>1</v>
      </c>
      <c r="L55" s="23">
        <v>37</v>
      </c>
      <c r="M55" s="23">
        <v>1</v>
      </c>
    </row>
    <row r="56" spans="1:13" x14ac:dyDescent="0.25">
      <c r="A56" s="19" t="s">
        <v>43</v>
      </c>
      <c r="B56" s="23" t="s">
        <v>21</v>
      </c>
      <c r="C56" s="23">
        <v>350</v>
      </c>
      <c r="D56" s="23">
        <f t="shared" si="0"/>
        <v>81</v>
      </c>
      <c r="E56" s="23">
        <v>9</v>
      </c>
      <c r="F56" s="23">
        <v>9</v>
      </c>
      <c r="G56" s="1">
        <v>0</v>
      </c>
      <c r="H56" s="23">
        <v>0</v>
      </c>
      <c r="I56" s="23">
        <v>370</v>
      </c>
      <c r="J56" s="23">
        <v>66</v>
      </c>
      <c r="K56" s="23">
        <v>1</v>
      </c>
      <c r="L56" s="23">
        <v>47</v>
      </c>
      <c r="M56" s="23">
        <v>2</v>
      </c>
    </row>
    <row r="57" spans="1:13" x14ac:dyDescent="0.25">
      <c r="A57" s="19" t="s">
        <v>43</v>
      </c>
      <c r="B57" s="23" t="s">
        <v>22</v>
      </c>
      <c r="C57" s="23">
        <v>420</v>
      </c>
      <c r="D57" s="23">
        <f t="shared" si="0"/>
        <v>90</v>
      </c>
      <c r="E57" s="23">
        <v>10</v>
      </c>
      <c r="F57" s="23">
        <v>10</v>
      </c>
      <c r="G57" s="1">
        <v>0</v>
      </c>
      <c r="H57" s="23">
        <v>0</v>
      </c>
      <c r="I57" s="23">
        <v>440</v>
      </c>
      <c r="J57" s="23">
        <v>79</v>
      </c>
      <c r="K57" s="23">
        <v>1</v>
      </c>
      <c r="L57" s="23">
        <v>56</v>
      </c>
      <c r="M57" s="23">
        <v>2</v>
      </c>
    </row>
    <row r="58" spans="1:13" x14ac:dyDescent="0.25">
      <c r="A58" s="4" t="s">
        <v>44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t="s">
        <v>45</v>
      </c>
      <c r="B59" s="1" t="s">
        <v>21</v>
      </c>
      <c r="C59" s="1">
        <v>220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35</v>
      </c>
      <c r="J59" s="1">
        <v>61</v>
      </c>
      <c r="K59" s="1">
        <v>0</v>
      </c>
      <c r="L59" s="1">
        <v>60</v>
      </c>
      <c r="M59" s="1">
        <v>0</v>
      </c>
    </row>
    <row r="60" spans="1:13" x14ac:dyDescent="0.25">
      <c r="A60" t="s">
        <v>45</v>
      </c>
      <c r="B60" s="1" t="s">
        <v>28</v>
      </c>
      <c r="C60" s="1">
        <v>330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55</v>
      </c>
      <c r="J60" s="1">
        <v>92</v>
      </c>
      <c r="K60" s="1">
        <v>0</v>
      </c>
      <c r="L60" s="1">
        <v>90</v>
      </c>
      <c r="M60" s="1">
        <v>0</v>
      </c>
    </row>
    <row r="61" spans="1:13" x14ac:dyDescent="0.25">
      <c r="A61" t="s">
        <v>45</v>
      </c>
      <c r="B61" s="1" t="s">
        <v>29</v>
      </c>
      <c r="C61" s="1">
        <v>440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</v>
      </c>
      <c r="J61" s="1">
        <v>122</v>
      </c>
      <c r="K61" s="1">
        <v>0</v>
      </c>
      <c r="L61" s="1">
        <v>120</v>
      </c>
      <c r="M61" s="1">
        <v>0</v>
      </c>
    </row>
    <row r="62" spans="1:13" x14ac:dyDescent="0.25">
      <c r="A62" t="s">
        <v>46</v>
      </c>
      <c r="B62" s="1" t="s">
        <v>21</v>
      </c>
      <c r="C62" s="1">
        <v>310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35</v>
      </c>
      <c r="J62" s="1">
        <v>73</v>
      </c>
      <c r="K62" s="1">
        <v>0</v>
      </c>
      <c r="L62" s="1">
        <v>72</v>
      </c>
      <c r="M62" s="1">
        <v>0</v>
      </c>
    </row>
    <row r="63" spans="1:13" x14ac:dyDescent="0.25">
      <c r="A63" t="s">
        <v>46</v>
      </c>
      <c r="B63" s="1" t="s">
        <v>28</v>
      </c>
      <c r="C63" s="1">
        <v>460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50</v>
      </c>
      <c r="J63" s="1">
        <v>109</v>
      </c>
      <c r="K63" s="1">
        <v>0</v>
      </c>
      <c r="L63" s="1">
        <v>109</v>
      </c>
      <c r="M63" s="1">
        <v>0</v>
      </c>
    </row>
    <row r="64" spans="1:13" x14ac:dyDescent="0.25">
      <c r="A64" t="s">
        <v>46</v>
      </c>
      <c r="B64" s="1" t="s">
        <v>29</v>
      </c>
      <c r="C64" s="1">
        <v>610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65</v>
      </c>
      <c r="J64" s="1">
        <v>146</v>
      </c>
      <c r="K64" s="1">
        <v>0</v>
      </c>
      <c r="L64" s="1">
        <v>144</v>
      </c>
      <c r="M64" s="1">
        <v>0</v>
      </c>
    </row>
    <row r="65" spans="1:13" x14ac:dyDescent="0.25">
      <c r="A65" t="s">
        <v>47</v>
      </c>
      <c r="B65" s="1" t="s">
        <v>21</v>
      </c>
      <c r="C65" s="1">
        <v>280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25</v>
      </c>
      <c r="J65" s="1">
        <v>68</v>
      </c>
      <c r="K65" s="1">
        <v>0</v>
      </c>
      <c r="L65" s="1">
        <v>67</v>
      </c>
      <c r="M65" s="1">
        <v>0</v>
      </c>
    </row>
    <row r="66" spans="1:13" x14ac:dyDescent="0.25">
      <c r="A66" t="s">
        <v>47</v>
      </c>
      <c r="B66" s="1" t="s">
        <v>28</v>
      </c>
      <c r="C66" s="1">
        <v>410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35</v>
      </c>
      <c r="J66" s="1">
        <v>102</v>
      </c>
      <c r="K66" s="1">
        <v>0</v>
      </c>
      <c r="L66" s="1">
        <v>100</v>
      </c>
      <c r="M66" s="1">
        <v>0</v>
      </c>
    </row>
    <row r="67" spans="1:13" x14ac:dyDescent="0.25">
      <c r="A67" t="s">
        <v>47</v>
      </c>
      <c r="B67" s="1" t="s">
        <v>29</v>
      </c>
      <c r="C67" s="1">
        <v>550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50</v>
      </c>
      <c r="J67" s="1">
        <v>136</v>
      </c>
      <c r="K67" s="1">
        <v>0</v>
      </c>
      <c r="L67" s="1">
        <v>134</v>
      </c>
      <c r="M67" s="1">
        <v>0</v>
      </c>
    </row>
    <row r="68" spans="1:13" x14ac:dyDescent="0.25">
      <c r="A68" s="32" t="s">
        <v>48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3" x14ac:dyDescent="0.25">
      <c r="A69" s="5" t="s">
        <v>49</v>
      </c>
      <c r="B69" s="26" t="s">
        <v>21</v>
      </c>
      <c r="C69" s="26">
        <v>310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35</v>
      </c>
      <c r="J69" s="26">
        <v>75</v>
      </c>
      <c r="K69" s="26">
        <v>0</v>
      </c>
      <c r="L69" s="26">
        <v>73</v>
      </c>
      <c r="M69" s="26">
        <v>0</v>
      </c>
    </row>
    <row r="70" spans="1:13" x14ac:dyDescent="0.25">
      <c r="A70" s="5" t="s">
        <v>49</v>
      </c>
      <c r="B70" s="26" t="s">
        <v>28</v>
      </c>
      <c r="C70" s="26">
        <v>460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50</v>
      </c>
      <c r="J70" s="26">
        <v>112</v>
      </c>
      <c r="K70" s="26">
        <v>0</v>
      </c>
      <c r="L70" s="26">
        <v>110</v>
      </c>
      <c r="M70" s="26">
        <v>0</v>
      </c>
    </row>
    <row r="71" spans="1:13" x14ac:dyDescent="0.25">
      <c r="A71" s="5" t="s">
        <v>49</v>
      </c>
      <c r="B71" s="26" t="s">
        <v>29</v>
      </c>
      <c r="C71" s="26">
        <v>610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65</v>
      </c>
      <c r="J71" s="26">
        <v>150</v>
      </c>
      <c r="K71" s="26">
        <v>0</v>
      </c>
      <c r="L71" s="26">
        <v>147</v>
      </c>
      <c r="M71" s="26">
        <v>0</v>
      </c>
    </row>
    <row r="72" spans="1:13" x14ac:dyDescent="0.25">
      <c r="A72" s="5" t="s">
        <v>50</v>
      </c>
      <c r="B72" s="26" t="s">
        <v>21</v>
      </c>
      <c r="C72" s="26">
        <v>320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35</v>
      </c>
      <c r="J72" s="26">
        <v>78</v>
      </c>
      <c r="K72" s="26">
        <v>0</v>
      </c>
      <c r="L72" s="26">
        <v>76</v>
      </c>
      <c r="M72" s="26">
        <v>0</v>
      </c>
    </row>
    <row r="73" spans="1:13" x14ac:dyDescent="0.25">
      <c r="A73" s="5" t="s">
        <v>50</v>
      </c>
      <c r="B73" s="26" t="s">
        <v>28</v>
      </c>
      <c r="C73" s="26">
        <v>490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50</v>
      </c>
      <c r="J73" s="26">
        <v>117</v>
      </c>
      <c r="K73" s="26">
        <v>0</v>
      </c>
      <c r="L73" s="26">
        <v>114</v>
      </c>
      <c r="M73" s="26">
        <v>0</v>
      </c>
    </row>
    <row r="74" spans="1:13" x14ac:dyDescent="0.25">
      <c r="A74" s="5" t="s">
        <v>50</v>
      </c>
      <c r="B74" s="26" t="s">
        <v>29</v>
      </c>
      <c r="C74" s="26">
        <v>650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70</v>
      </c>
      <c r="J74" s="26">
        <v>155</v>
      </c>
      <c r="K74" s="26">
        <v>0</v>
      </c>
      <c r="L74" s="26">
        <v>152</v>
      </c>
      <c r="M74" s="26">
        <v>0</v>
      </c>
    </row>
    <row r="75" spans="1:13" x14ac:dyDescent="0.25">
      <c r="A75" s="5" t="s">
        <v>51</v>
      </c>
      <c r="B75" s="26" t="s">
        <v>21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30</v>
      </c>
      <c r="J75" s="26">
        <v>0</v>
      </c>
      <c r="K75" s="26">
        <v>0</v>
      </c>
      <c r="L75" s="26">
        <v>0</v>
      </c>
      <c r="M75" s="26">
        <v>0</v>
      </c>
    </row>
    <row r="76" spans="1:13" x14ac:dyDescent="0.25">
      <c r="A76" s="5" t="s">
        <v>51</v>
      </c>
      <c r="B76" s="26" t="s">
        <v>28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45</v>
      </c>
      <c r="J76" s="26">
        <v>0</v>
      </c>
      <c r="K76" s="26">
        <v>0</v>
      </c>
      <c r="L76" s="26">
        <v>0</v>
      </c>
      <c r="M76" s="26">
        <v>0</v>
      </c>
    </row>
    <row r="77" spans="1:13" x14ac:dyDescent="0.25">
      <c r="A77" s="5" t="s">
        <v>51</v>
      </c>
      <c r="B77" s="26" t="s">
        <v>29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60</v>
      </c>
      <c r="J77" s="26">
        <v>0</v>
      </c>
      <c r="K77" s="26">
        <v>0</v>
      </c>
      <c r="L77" s="26">
        <v>0</v>
      </c>
      <c r="M77" s="26">
        <v>0</v>
      </c>
    </row>
    <row r="78" spans="1:13" x14ac:dyDescent="0.25">
      <c r="A78" s="4" t="s">
        <v>52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t="s">
        <v>53</v>
      </c>
      <c r="B79" s="1" t="s">
        <v>21</v>
      </c>
      <c r="C79" s="1">
        <v>150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25</v>
      </c>
      <c r="J79" s="1">
        <v>37</v>
      </c>
      <c r="K79" s="1">
        <v>0</v>
      </c>
      <c r="L79" s="1">
        <v>35</v>
      </c>
      <c r="M79" s="1">
        <v>0</v>
      </c>
    </row>
    <row r="80" spans="1:13" x14ac:dyDescent="0.25">
      <c r="A80" t="s">
        <v>53</v>
      </c>
      <c r="B80" s="1" t="s">
        <v>28</v>
      </c>
      <c r="C80" s="1">
        <v>225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38</v>
      </c>
      <c r="J80" s="1">
        <v>55</v>
      </c>
      <c r="K80" s="1">
        <v>0</v>
      </c>
      <c r="L80" s="1">
        <v>53</v>
      </c>
      <c r="M80" s="1">
        <v>0</v>
      </c>
    </row>
    <row r="81" spans="1:13" x14ac:dyDescent="0.25">
      <c r="A81" t="s">
        <v>53</v>
      </c>
      <c r="B81" s="1" t="s">
        <v>29</v>
      </c>
      <c r="C81" s="1">
        <v>300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50</v>
      </c>
      <c r="J81" s="1">
        <v>73</v>
      </c>
      <c r="K81" s="1">
        <v>0</v>
      </c>
      <c r="L81" s="1">
        <v>70</v>
      </c>
      <c r="M81" s="1">
        <v>0</v>
      </c>
    </row>
    <row r="82" spans="1:13" x14ac:dyDescent="0.25">
      <c r="A82" t="s">
        <v>54</v>
      </c>
      <c r="B82" s="1" t="s">
        <v>21</v>
      </c>
      <c r="C82" s="1">
        <v>183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17</v>
      </c>
      <c r="J82" s="1">
        <v>45</v>
      </c>
      <c r="K82" s="1">
        <v>0</v>
      </c>
      <c r="L82" s="1">
        <v>43</v>
      </c>
      <c r="M82" s="1">
        <v>0</v>
      </c>
    </row>
    <row r="83" spans="1:13" x14ac:dyDescent="0.25">
      <c r="A83" t="s">
        <v>54</v>
      </c>
      <c r="B83" s="1" t="s">
        <v>28</v>
      </c>
      <c r="C83" s="1">
        <v>275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25</v>
      </c>
      <c r="J83" s="1">
        <v>68</v>
      </c>
      <c r="K83" s="1">
        <v>0</v>
      </c>
      <c r="L83" s="1">
        <v>65</v>
      </c>
      <c r="M83" s="1">
        <v>0</v>
      </c>
    </row>
    <row r="84" spans="1:13" x14ac:dyDescent="0.25">
      <c r="A84" t="s">
        <v>54</v>
      </c>
      <c r="B84" s="1" t="s">
        <v>29</v>
      </c>
      <c r="C84" s="1">
        <v>367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33</v>
      </c>
      <c r="J84" s="1">
        <v>90</v>
      </c>
      <c r="K84" s="1">
        <v>0</v>
      </c>
      <c r="L84" s="1">
        <v>87</v>
      </c>
      <c r="M84" s="1">
        <v>0</v>
      </c>
    </row>
    <row r="85" spans="1:13" x14ac:dyDescent="0.25">
      <c r="A85" t="s">
        <v>55</v>
      </c>
      <c r="B85" s="1" t="s">
        <v>21</v>
      </c>
      <c r="C85" s="1">
        <v>275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13</v>
      </c>
      <c r="J85" s="1">
        <v>68</v>
      </c>
      <c r="K85" s="1">
        <v>0</v>
      </c>
      <c r="L85" s="1">
        <v>65</v>
      </c>
      <c r="M85" s="1">
        <v>0</v>
      </c>
    </row>
    <row r="86" spans="1:13" x14ac:dyDescent="0.25">
      <c r="A86" t="s">
        <v>55</v>
      </c>
      <c r="B86" s="1" t="s">
        <v>28</v>
      </c>
      <c r="C86" s="1">
        <v>413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19</v>
      </c>
      <c r="J86" s="1">
        <v>101</v>
      </c>
      <c r="K86" s="1">
        <v>0</v>
      </c>
      <c r="L86" s="1">
        <v>98</v>
      </c>
      <c r="M86" s="1">
        <v>0</v>
      </c>
    </row>
    <row r="87" spans="1:13" x14ac:dyDescent="0.25">
      <c r="A87" t="s">
        <v>55</v>
      </c>
      <c r="B87" s="1" t="s">
        <v>29</v>
      </c>
      <c r="C87" s="1">
        <v>550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25</v>
      </c>
      <c r="J87" s="1">
        <v>135</v>
      </c>
      <c r="K87" s="1">
        <v>0</v>
      </c>
      <c r="L87" s="1">
        <v>130</v>
      </c>
      <c r="M87" s="1">
        <v>0</v>
      </c>
    </row>
    <row r="88" spans="1:13" x14ac:dyDescent="0.25">
      <c r="A88" t="s">
        <v>56</v>
      </c>
      <c r="B88" s="25" t="s">
        <v>21</v>
      </c>
      <c r="C88" s="1">
        <v>220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95</v>
      </c>
      <c r="J88" s="1">
        <v>56</v>
      </c>
      <c r="K88" s="1">
        <v>0</v>
      </c>
      <c r="L88" s="1">
        <v>56</v>
      </c>
      <c r="M88" s="1">
        <v>0</v>
      </c>
    </row>
    <row r="89" spans="1:13" x14ac:dyDescent="0.25">
      <c r="A89" t="s">
        <v>56</v>
      </c>
      <c r="B89" s="25" t="s">
        <v>28</v>
      </c>
      <c r="C89" s="1">
        <v>340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140</v>
      </c>
      <c r="J89" s="1">
        <v>84</v>
      </c>
      <c r="K89" s="1">
        <v>0</v>
      </c>
      <c r="L89" s="1">
        <v>83</v>
      </c>
      <c r="M89" s="1">
        <v>0</v>
      </c>
    </row>
    <row r="90" spans="1:13" x14ac:dyDescent="0.25">
      <c r="A90" t="s">
        <v>56</v>
      </c>
      <c r="B90" s="25" t="s">
        <v>29</v>
      </c>
      <c r="C90" s="1">
        <v>450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190</v>
      </c>
      <c r="J90" s="1">
        <v>112</v>
      </c>
      <c r="K90" s="1">
        <v>0</v>
      </c>
      <c r="L90" s="1">
        <v>111</v>
      </c>
      <c r="M90" s="1">
        <v>0</v>
      </c>
    </row>
    <row r="91" spans="1:13" x14ac:dyDescent="0.25">
      <c r="A91" t="s">
        <v>57</v>
      </c>
      <c r="B91" s="25" t="s">
        <v>21</v>
      </c>
      <c r="C91" s="1">
        <v>230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85</v>
      </c>
      <c r="J91" s="1">
        <v>60</v>
      </c>
      <c r="K91" s="1">
        <v>0</v>
      </c>
      <c r="L91" s="1">
        <v>59</v>
      </c>
      <c r="M91" s="1">
        <v>0</v>
      </c>
    </row>
    <row r="92" spans="1:13" x14ac:dyDescent="0.25">
      <c r="A92" t="s">
        <v>57</v>
      </c>
      <c r="B92" s="25" t="s">
        <v>28</v>
      </c>
      <c r="C92" s="1">
        <v>340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125</v>
      </c>
      <c r="J92" s="1">
        <v>90</v>
      </c>
      <c r="K92" s="1">
        <v>0</v>
      </c>
      <c r="L92" s="1">
        <v>89</v>
      </c>
      <c r="M92" s="1">
        <v>0</v>
      </c>
    </row>
    <row r="93" spans="1:13" x14ac:dyDescent="0.25">
      <c r="A93" t="s">
        <v>57</v>
      </c>
      <c r="B93" s="25" t="s">
        <v>29</v>
      </c>
      <c r="C93" s="1">
        <v>450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170</v>
      </c>
      <c r="J93" s="1">
        <v>121</v>
      </c>
      <c r="K93" s="1">
        <v>0</v>
      </c>
      <c r="L93" s="1">
        <v>119</v>
      </c>
      <c r="M93" s="1">
        <v>0</v>
      </c>
    </row>
    <row r="94" spans="1:13" x14ac:dyDescent="0.25">
      <c r="A94" t="s">
        <v>58</v>
      </c>
      <c r="B94" s="25" t="s">
        <v>21</v>
      </c>
      <c r="C94" s="1">
        <v>230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55</v>
      </c>
      <c r="J94" s="1">
        <v>58</v>
      </c>
      <c r="K94" s="1">
        <v>0</v>
      </c>
      <c r="L94" s="1">
        <v>58</v>
      </c>
      <c r="M94" s="1">
        <v>0</v>
      </c>
    </row>
    <row r="95" spans="1:13" x14ac:dyDescent="0.25">
      <c r="A95" t="s">
        <v>58</v>
      </c>
      <c r="B95" s="25" t="s">
        <v>28</v>
      </c>
      <c r="C95" s="1">
        <v>350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85</v>
      </c>
      <c r="J95" s="1">
        <v>87</v>
      </c>
      <c r="K95" s="1">
        <v>0</v>
      </c>
      <c r="L95" s="1">
        <v>87</v>
      </c>
      <c r="M95" s="1">
        <v>0</v>
      </c>
    </row>
    <row r="96" spans="1:13" x14ac:dyDescent="0.25">
      <c r="A96" t="s">
        <v>58</v>
      </c>
      <c r="B96" s="25" t="s">
        <v>29</v>
      </c>
      <c r="C96" s="1">
        <v>460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115</v>
      </c>
      <c r="J96" s="1">
        <v>116</v>
      </c>
      <c r="K96" s="1">
        <v>0</v>
      </c>
      <c r="L96" s="1">
        <v>116</v>
      </c>
      <c r="M96" s="1">
        <v>0</v>
      </c>
    </row>
    <row r="97" spans="1:13" x14ac:dyDescent="0.25">
      <c r="A97" t="s">
        <v>59</v>
      </c>
      <c r="B97" s="25" t="s">
        <v>21</v>
      </c>
      <c r="C97" s="1">
        <v>220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55</v>
      </c>
      <c r="J97" s="1">
        <v>55</v>
      </c>
      <c r="K97" s="1">
        <v>0</v>
      </c>
      <c r="L97" s="1">
        <v>55</v>
      </c>
      <c r="M97" s="1">
        <v>0</v>
      </c>
    </row>
    <row r="98" spans="1:13" x14ac:dyDescent="0.25">
      <c r="A98" t="s">
        <v>59</v>
      </c>
      <c r="B98" s="25" t="s">
        <v>28</v>
      </c>
      <c r="C98" s="1">
        <v>330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80</v>
      </c>
      <c r="J98" s="1">
        <v>83</v>
      </c>
      <c r="K98" s="1">
        <v>0</v>
      </c>
      <c r="L98" s="1">
        <v>83</v>
      </c>
      <c r="M98" s="1">
        <v>0</v>
      </c>
    </row>
    <row r="99" spans="1:13" x14ac:dyDescent="0.25">
      <c r="A99" t="s">
        <v>59</v>
      </c>
      <c r="B99" s="25" t="s">
        <v>29</v>
      </c>
      <c r="C99" s="1">
        <v>440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105</v>
      </c>
      <c r="J99" s="1">
        <v>111</v>
      </c>
      <c r="K99" s="1">
        <v>0</v>
      </c>
      <c r="L99" s="1">
        <v>111</v>
      </c>
      <c r="M99" s="1">
        <v>0</v>
      </c>
    </row>
    <row r="100" spans="1:13" x14ac:dyDescent="0.25">
      <c r="A100" t="s">
        <v>60</v>
      </c>
      <c r="B100" s="25" t="s">
        <v>21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67</v>
      </c>
      <c r="J100" s="1">
        <v>0</v>
      </c>
      <c r="K100" s="1">
        <v>0</v>
      </c>
      <c r="L100" s="1">
        <v>0</v>
      </c>
      <c r="M100" s="1">
        <v>0</v>
      </c>
    </row>
    <row r="101" spans="1:13" x14ac:dyDescent="0.25">
      <c r="A101" t="s">
        <v>60</v>
      </c>
      <c r="B101" s="25" t="s">
        <v>28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107</v>
      </c>
      <c r="J101" s="1">
        <v>0</v>
      </c>
      <c r="K101" s="1">
        <v>0</v>
      </c>
      <c r="L101" s="1">
        <v>0</v>
      </c>
      <c r="M101" s="1">
        <v>0</v>
      </c>
    </row>
    <row r="102" spans="1:13" x14ac:dyDescent="0.25">
      <c r="A102" t="s">
        <v>60</v>
      </c>
      <c r="B102" s="25" t="s">
        <v>29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147</v>
      </c>
      <c r="J102" s="1">
        <v>0</v>
      </c>
      <c r="K102" s="1">
        <v>0</v>
      </c>
      <c r="L102" s="1">
        <v>1</v>
      </c>
      <c r="M102" s="1">
        <v>0</v>
      </c>
    </row>
    <row r="103" spans="1:13" x14ac:dyDescent="0.25">
      <c r="A103" t="s">
        <v>61</v>
      </c>
      <c r="B103" s="25" t="s">
        <v>21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65</v>
      </c>
      <c r="J103" s="1">
        <v>0</v>
      </c>
      <c r="K103" s="1">
        <v>0</v>
      </c>
      <c r="L103" s="1">
        <v>0</v>
      </c>
      <c r="M103" s="1">
        <v>0</v>
      </c>
    </row>
    <row r="104" spans="1:13" x14ac:dyDescent="0.25">
      <c r="A104" t="s">
        <v>61</v>
      </c>
      <c r="B104" s="25" t="s">
        <v>28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100</v>
      </c>
      <c r="J104" s="1">
        <v>0</v>
      </c>
      <c r="K104" s="1">
        <v>0</v>
      </c>
      <c r="L104" s="1">
        <v>0</v>
      </c>
      <c r="M104" s="1">
        <v>0</v>
      </c>
    </row>
    <row r="105" spans="1:13" x14ac:dyDescent="0.25">
      <c r="A105" t="s">
        <v>61</v>
      </c>
      <c r="B105" s="25" t="s">
        <v>29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135</v>
      </c>
      <c r="J105" s="1">
        <v>0</v>
      </c>
      <c r="K105" s="1">
        <v>0</v>
      </c>
      <c r="L105" s="1">
        <v>0</v>
      </c>
      <c r="M105" s="1">
        <v>0</v>
      </c>
    </row>
    <row r="106" spans="1:13" x14ac:dyDescent="0.25">
      <c r="A106" t="s">
        <v>62</v>
      </c>
      <c r="B106" s="25" t="s">
        <v>21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120</v>
      </c>
      <c r="J106" s="1">
        <v>0</v>
      </c>
      <c r="K106" s="1">
        <v>0</v>
      </c>
      <c r="L106" s="1">
        <v>0</v>
      </c>
      <c r="M106" s="1">
        <v>0</v>
      </c>
    </row>
    <row r="107" spans="1:13" x14ac:dyDescent="0.25">
      <c r="A107" t="s">
        <v>62</v>
      </c>
      <c r="B107" s="25" t="s">
        <v>28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180</v>
      </c>
      <c r="J107" s="1" t="s">
        <v>63</v>
      </c>
      <c r="K107" s="1">
        <v>0</v>
      </c>
      <c r="L107" s="1">
        <v>0</v>
      </c>
      <c r="M107" s="1">
        <v>0</v>
      </c>
    </row>
    <row r="108" spans="1:13" x14ac:dyDescent="0.25">
      <c r="A108" t="s">
        <v>62</v>
      </c>
      <c r="B108" s="25" t="s">
        <v>29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240</v>
      </c>
      <c r="J108" s="1" t="s">
        <v>63</v>
      </c>
      <c r="K108" s="1">
        <v>0</v>
      </c>
      <c r="L108" s="1">
        <v>0</v>
      </c>
      <c r="M108" s="1">
        <v>0</v>
      </c>
    </row>
    <row r="109" spans="1:13" x14ac:dyDescent="0.25">
      <c r="A109" t="s">
        <v>64</v>
      </c>
      <c r="B109" s="25" t="s">
        <v>21</v>
      </c>
      <c r="C109" s="1">
        <v>240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75</v>
      </c>
      <c r="J109" s="1">
        <v>65</v>
      </c>
      <c r="K109" s="1">
        <v>0</v>
      </c>
      <c r="L109" s="1">
        <v>64</v>
      </c>
      <c r="M109" s="1">
        <v>0</v>
      </c>
    </row>
    <row r="110" spans="1:13" x14ac:dyDescent="0.25">
      <c r="A110" t="s">
        <v>64</v>
      </c>
      <c r="B110" s="25" t="s">
        <v>28</v>
      </c>
      <c r="C110" s="1">
        <v>360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110</v>
      </c>
      <c r="J110" s="1">
        <v>98</v>
      </c>
      <c r="K110" s="1">
        <v>0</v>
      </c>
      <c r="L110" s="1">
        <v>96</v>
      </c>
      <c r="M110" s="1">
        <v>0</v>
      </c>
    </row>
    <row r="111" spans="1:13" x14ac:dyDescent="0.25">
      <c r="A111" t="s">
        <v>64</v>
      </c>
      <c r="B111" s="25" t="s">
        <v>29</v>
      </c>
      <c r="C111" s="1">
        <v>480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150</v>
      </c>
      <c r="J111" s="1">
        <v>130</v>
      </c>
      <c r="K111" s="1">
        <v>0</v>
      </c>
      <c r="L111" s="1">
        <v>128</v>
      </c>
      <c r="M111" s="1">
        <v>0</v>
      </c>
    </row>
    <row r="112" spans="1:13" x14ac:dyDescent="0.25">
      <c r="A112" t="s">
        <v>65</v>
      </c>
      <c r="B112" s="25" t="s">
        <v>21</v>
      </c>
      <c r="C112" s="1">
        <v>240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75</v>
      </c>
      <c r="J112" s="1">
        <v>66</v>
      </c>
      <c r="K112" s="1">
        <v>0</v>
      </c>
      <c r="L112" s="1">
        <v>65</v>
      </c>
      <c r="M112" s="1">
        <v>0</v>
      </c>
    </row>
    <row r="113" spans="1:13" x14ac:dyDescent="0.25">
      <c r="A113" t="s">
        <v>65</v>
      </c>
      <c r="B113" s="25" t="s">
        <v>28</v>
      </c>
      <c r="C113" s="1">
        <v>360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110</v>
      </c>
      <c r="J113" s="1">
        <v>99</v>
      </c>
      <c r="K113" s="1">
        <v>0</v>
      </c>
      <c r="L113" s="1">
        <v>97</v>
      </c>
      <c r="M113" s="1">
        <v>0</v>
      </c>
    </row>
    <row r="114" spans="1:13" x14ac:dyDescent="0.25">
      <c r="A114" t="s">
        <v>65</v>
      </c>
      <c r="B114" s="25" t="s">
        <v>29</v>
      </c>
      <c r="C114" s="1">
        <v>490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150</v>
      </c>
      <c r="J114" s="1">
        <v>132</v>
      </c>
      <c r="K114" s="1">
        <v>0</v>
      </c>
      <c r="L114" s="1">
        <v>130</v>
      </c>
      <c r="M114" s="1">
        <v>0</v>
      </c>
    </row>
    <row r="115" spans="1:13" x14ac:dyDescent="0.25">
      <c r="A115" t="s">
        <v>66</v>
      </c>
      <c r="B115" s="25" t="s">
        <v>21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120</v>
      </c>
      <c r="J115" s="1">
        <v>0</v>
      </c>
      <c r="K115" s="1">
        <v>0</v>
      </c>
      <c r="L115" s="1">
        <v>0</v>
      </c>
      <c r="M115" s="1">
        <v>0</v>
      </c>
    </row>
    <row r="116" spans="1:13" x14ac:dyDescent="0.25">
      <c r="A116" t="s">
        <v>66</v>
      </c>
      <c r="B116" s="25" t="s">
        <v>28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180</v>
      </c>
      <c r="J116" s="1">
        <v>0</v>
      </c>
      <c r="K116" s="1">
        <v>0</v>
      </c>
      <c r="L116" s="1">
        <v>0</v>
      </c>
      <c r="M116" s="1">
        <v>0</v>
      </c>
    </row>
    <row r="117" spans="1:13" x14ac:dyDescent="0.25">
      <c r="A117" t="s">
        <v>66</v>
      </c>
      <c r="B117" s="25" t="s">
        <v>29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240</v>
      </c>
      <c r="J117" s="1">
        <v>0</v>
      </c>
      <c r="K117" s="1">
        <v>0</v>
      </c>
      <c r="L117" s="1">
        <v>0</v>
      </c>
      <c r="M117" s="1">
        <v>0</v>
      </c>
    </row>
    <row r="118" spans="1:13" x14ac:dyDescent="0.25">
      <c r="A118" t="s">
        <v>67</v>
      </c>
      <c r="B118" s="25" t="s">
        <v>21</v>
      </c>
      <c r="C118" s="1">
        <v>180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</v>
      </c>
      <c r="J118" s="1">
        <v>43</v>
      </c>
      <c r="K118" s="1">
        <v>0</v>
      </c>
      <c r="L118" s="1">
        <v>43</v>
      </c>
      <c r="M118" s="1">
        <v>0</v>
      </c>
    </row>
    <row r="119" spans="1:13" x14ac:dyDescent="0.25">
      <c r="A119" t="s">
        <v>67</v>
      </c>
      <c r="B119" s="25" t="s">
        <v>28</v>
      </c>
      <c r="C119" s="1">
        <v>260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105</v>
      </c>
      <c r="J119" s="1">
        <v>65</v>
      </c>
      <c r="K119" s="1">
        <v>0</v>
      </c>
      <c r="L119" s="1">
        <v>64</v>
      </c>
      <c r="M119" s="1">
        <v>0</v>
      </c>
    </row>
    <row r="120" spans="1:13" x14ac:dyDescent="0.25">
      <c r="A120" t="s">
        <v>67</v>
      </c>
      <c r="B120" s="25" t="s">
        <v>29</v>
      </c>
      <c r="C120" s="1">
        <v>350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140</v>
      </c>
      <c r="J120" s="1">
        <v>86</v>
      </c>
      <c r="K120" s="1">
        <v>0</v>
      </c>
      <c r="L120" s="1">
        <v>85</v>
      </c>
      <c r="M120" s="1">
        <v>0</v>
      </c>
    </row>
    <row r="121" spans="1:13" x14ac:dyDescent="0.25">
      <c r="A121" t="s">
        <v>68</v>
      </c>
      <c r="B121" s="25" t="s">
        <v>21</v>
      </c>
      <c r="C121" s="1">
        <v>220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50</v>
      </c>
      <c r="J121" s="1">
        <v>55</v>
      </c>
      <c r="K121" s="1">
        <v>0</v>
      </c>
      <c r="L121" s="1">
        <v>55</v>
      </c>
      <c r="M121" s="1">
        <v>0</v>
      </c>
    </row>
    <row r="122" spans="1:13" x14ac:dyDescent="0.25">
      <c r="A122" t="s">
        <v>68</v>
      </c>
      <c r="B122" s="25" t="s">
        <v>28</v>
      </c>
      <c r="C122" s="1">
        <v>330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80</v>
      </c>
      <c r="J122" s="1">
        <v>82</v>
      </c>
      <c r="K122" s="1">
        <v>0</v>
      </c>
      <c r="L122" s="1">
        <v>82</v>
      </c>
      <c r="M122" s="1">
        <v>0</v>
      </c>
    </row>
    <row r="123" spans="1:13" x14ac:dyDescent="0.25">
      <c r="A123" t="s">
        <v>68</v>
      </c>
      <c r="B123" s="25" t="s">
        <v>29</v>
      </c>
      <c r="C123" s="1">
        <v>450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105</v>
      </c>
      <c r="J123" s="1">
        <v>110</v>
      </c>
      <c r="K123" s="1">
        <v>0</v>
      </c>
      <c r="L123" s="1">
        <v>110</v>
      </c>
      <c r="M123" s="1">
        <v>0</v>
      </c>
    </row>
    <row r="124" spans="1:13" x14ac:dyDescent="0.25">
      <c r="A124" t="s">
        <v>69</v>
      </c>
      <c r="B124" s="25" t="s">
        <v>21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</row>
    <row r="125" spans="1:13" x14ac:dyDescent="0.25">
      <c r="A125" t="s">
        <v>69</v>
      </c>
      <c r="B125" s="25" t="s">
        <v>29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</row>
    <row r="126" spans="1:13" x14ac:dyDescent="0.25">
      <c r="A126" t="s">
        <v>69</v>
      </c>
      <c r="B126" s="25" t="s">
        <v>29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</row>
    <row r="127" spans="1:13" x14ac:dyDescent="0.25">
      <c r="A127" t="s">
        <v>70</v>
      </c>
      <c r="B127" s="25" t="s">
        <v>21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</row>
    <row r="128" spans="1:13" x14ac:dyDescent="0.25">
      <c r="A128" t="s">
        <v>70</v>
      </c>
      <c r="B128" s="25" t="s">
        <v>28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</row>
    <row r="129" spans="1:13" x14ac:dyDescent="0.25">
      <c r="A129" t="s">
        <v>70</v>
      </c>
      <c r="B129" s="25" t="s">
        <v>29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</row>
    <row r="130" spans="1:13" x14ac:dyDescent="0.25">
      <c r="A130" t="s">
        <v>71</v>
      </c>
      <c r="B130" s="25" t="s">
        <v>21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</row>
    <row r="131" spans="1:13" x14ac:dyDescent="0.25">
      <c r="A131" t="s">
        <v>71</v>
      </c>
      <c r="B131" s="25" t="s">
        <v>28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</row>
    <row r="132" spans="1:13" x14ac:dyDescent="0.25">
      <c r="A132" t="s">
        <v>71</v>
      </c>
      <c r="B132" s="25" t="s">
        <v>29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</row>
    <row r="133" spans="1:13" x14ac:dyDescent="0.25">
      <c r="A133" t="s">
        <v>72</v>
      </c>
      <c r="B133" s="25" t="s">
        <v>21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</row>
    <row r="134" spans="1:13" x14ac:dyDescent="0.25">
      <c r="A134" t="s">
        <v>72</v>
      </c>
      <c r="B134" s="25" t="s">
        <v>28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</row>
    <row r="135" spans="1:13" x14ac:dyDescent="0.25">
      <c r="A135" t="s">
        <v>72</v>
      </c>
      <c r="B135" s="25" t="s">
        <v>29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</row>
    <row r="136" spans="1:13" x14ac:dyDescent="0.25">
      <c r="A136" t="s">
        <v>73</v>
      </c>
      <c r="B136" s="25" t="s">
        <v>21</v>
      </c>
      <c r="C136" s="1">
        <v>130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70</v>
      </c>
      <c r="J136" s="1">
        <v>31</v>
      </c>
      <c r="K136" s="1">
        <v>0</v>
      </c>
      <c r="L136" s="1">
        <v>31</v>
      </c>
      <c r="M136" s="1">
        <v>0</v>
      </c>
    </row>
    <row r="137" spans="1:13" x14ac:dyDescent="0.25">
      <c r="A137" t="s">
        <v>73</v>
      </c>
      <c r="B137" s="25" t="s">
        <v>28</v>
      </c>
      <c r="C137" s="1">
        <v>190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105</v>
      </c>
      <c r="J137" s="1">
        <v>46</v>
      </c>
      <c r="K137" s="1">
        <v>0</v>
      </c>
      <c r="L137" s="1">
        <v>46</v>
      </c>
      <c r="M137" s="1">
        <v>0</v>
      </c>
    </row>
    <row r="138" spans="1:13" x14ac:dyDescent="0.25">
      <c r="A138" t="s">
        <v>73</v>
      </c>
      <c r="B138" s="25" t="s">
        <v>29</v>
      </c>
      <c r="C138" s="1">
        <v>250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140</v>
      </c>
      <c r="J138" s="1">
        <v>61</v>
      </c>
      <c r="K138" s="1">
        <v>0</v>
      </c>
      <c r="L138" s="1">
        <v>61</v>
      </c>
      <c r="M138" s="1">
        <v>0</v>
      </c>
    </row>
    <row r="139" spans="1:13" x14ac:dyDescent="0.25">
      <c r="A139" t="s">
        <v>74</v>
      </c>
      <c r="B139" s="25" t="s">
        <v>21</v>
      </c>
      <c r="C139" s="1">
        <v>110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55</v>
      </c>
      <c r="J139" s="1">
        <v>26</v>
      </c>
      <c r="K139" s="1">
        <v>0</v>
      </c>
      <c r="L139" s="1">
        <v>26</v>
      </c>
      <c r="M139" s="1">
        <v>0</v>
      </c>
    </row>
    <row r="140" spans="1:13" x14ac:dyDescent="0.25">
      <c r="A140" t="s">
        <v>74</v>
      </c>
      <c r="B140" s="25" t="s">
        <v>28</v>
      </c>
      <c r="C140" s="1">
        <v>160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80</v>
      </c>
      <c r="J140" s="1">
        <v>39</v>
      </c>
      <c r="K140" s="1">
        <v>0</v>
      </c>
      <c r="L140" s="1">
        <v>38</v>
      </c>
      <c r="M140" s="1">
        <v>0</v>
      </c>
    </row>
    <row r="141" spans="1:13" x14ac:dyDescent="0.25">
      <c r="A141" t="s">
        <v>74</v>
      </c>
      <c r="B141" s="25" t="s">
        <v>29</v>
      </c>
      <c r="C141" s="1">
        <v>210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110</v>
      </c>
      <c r="J141" s="1">
        <v>52</v>
      </c>
      <c r="K141" s="1">
        <v>0</v>
      </c>
      <c r="L141" s="1">
        <v>51</v>
      </c>
      <c r="M141" s="1">
        <v>0</v>
      </c>
    </row>
    <row r="142" spans="1:13" x14ac:dyDescent="0.25">
      <c r="A142" t="s">
        <v>75</v>
      </c>
      <c r="B142" s="25" t="s">
        <v>21</v>
      </c>
      <c r="C142" s="1">
        <v>280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230</v>
      </c>
      <c r="J142" s="1">
        <v>75</v>
      </c>
      <c r="K142" s="1">
        <v>0</v>
      </c>
      <c r="L142" s="1">
        <v>74</v>
      </c>
      <c r="M142" s="1">
        <v>0</v>
      </c>
    </row>
    <row r="143" spans="1:13" x14ac:dyDescent="0.25">
      <c r="A143" t="s">
        <v>75</v>
      </c>
      <c r="B143" s="25" t="s">
        <v>28</v>
      </c>
      <c r="C143" s="1">
        <v>420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340</v>
      </c>
      <c r="J143" s="1">
        <v>113</v>
      </c>
      <c r="K143" s="1">
        <v>0</v>
      </c>
      <c r="L143" s="1">
        <v>111</v>
      </c>
      <c r="M143" s="1">
        <v>0</v>
      </c>
    </row>
    <row r="144" spans="1:13" x14ac:dyDescent="0.25">
      <c r="A144" t="s">
        <v>75</v>
      </c>
      <c r="B144" s="25" t="s">
        <v>29</v>
      </c>
      <c r="C144" s="1">
        <v>560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460</v>
      </c>
      <c r="J144" s="1">
        <v>150</v>
      </c>
      <c r="K144" s="1">
        <v>0</v>
      </c>
      <c r="L144" s="1">
        <v>148</v>
      </c>
      <c r="M144" s="1">
        <v>0</v>
      </c>
    </row>
    <row r="145" spans="1:13" x14ac:dyDescent="0.25">
      <c r="A145" t="s">
        <v>76</v>
      </c>
      <c r="B145" s="25" t="s">
        <v>21</v>
      </c>
      <c r="C145" s="1">
        <v>220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140</v>
      </c>
      <c r="J145" s="1">
        <v>52</v>
      </c>
      <c r="K145" s="1">
        <v>0</v>
      </c>
      <c r="L145" s="1">
        <v>51</v>
      </c>
      <c r="M145" s="1">
        <v>0</v>
      </c>
    </row>
    <row r="146" spans="1:13" x14ac:dyDescent="0.25">
      <c r="A146" t="s">
        <v>76</v>
      </c>
      <c r="B146" s="25" t="s">
        <v>28</v>
      </c>
      <c r="C146" s="1">
        <v>340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210</v>
      </c>
      <c r="J146" s="1">
        <v>78</v>
      </c>
      <c r="K146" s="1">
        <v>0</v>
      </c>
      <c r="L146" s="1">
        <v>77</v>
      </c>
      <c r="M146" s="1">
        <v>0</v>
      </c>
    </row>
    <row r="147" spans="1:13" x14ac:dyDescent="0.25">
      <c r="A147" t="s">
        <v>76</v>
      </c>
      <c r="B147" s="25" t="s">
        <v>29</v>
      </c>
      <c r="C147" s="1">
        <v>450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280</v>
      </c>
      <c r="J147" s="1">
        <v>104</v>
      </c>
      <c r="K147" s="1">
        <v>0</v>
      </c>
      <c r="L147" s="1">
        <v>102</v>
      </c>
      <c r="M147" s="1">
        <v>0</v>
      </c>
    </row>
    <row r="148" spans="1:13" x14ac:dyDescent="0.25">
      <c r="A148" t="s">
        <v>77</v>
      </c>
      <c r="B148" s="25" t="s">
        <v>21</v>
      </c>
      <c r="C148" s="1">
        <v>210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60</v>
      </c>
      <c r="J148" s="1">
        <v>54</v>
      </c>
      <c r="K148" s="1">
        <v>0</v>
      </c>
      <c r="L148" s="1">
        <v>53</v>
      </c>
      <c r="M148" s="1">
        <v>0</v>
      </c>
    </row>
    <row r="149" spans="1:13" x14ac:dyDescent="0.25">
      <c r="A149" t="s">
        <v>77</v>
      </c>
      <c r="B149" s="25" t="s">
        <v>28</v>
      </c>
      <c r="C149" s="1">
        <v>310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90</v>
      </c>
      <c r="J149" s="1">
        <v>81</v>
      </c>
      <c r="K149" s="1">
        <v>0</v>
      </c>
      <c r="L149" s="1">
        <v>80</v>
      </c>
      <c r="M149" s="1">
        <v>0</v>
      </c>
    </row>
    <row r="150" spans="1:13" x14ac:dyDescent="0.25">
      <c r="A150" t="s">
        <v>77</v>
      </c>
      <c r="B150" s="25" t="s">
        <v>29</v>
      </c>
      <c r="C150" s="1">
        <v>410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120</v>
      </c>
      <c r="J150" s="1">
        <v>107</v>
      </c>
      <c r="K150" s="1">
        <v>0</v>
      </c>
      <c r="L150" s="1">
        <v>106</v>
      </c>
      <c r="M150" s="1">
        <v>0</v>
      </c>
    </row>
    <row r="151" spans="1:13" x14ac:dyDescent="0.25">
      <c r="A151" t="s">
        <v>78</v>
      </c>
      <c r="B151" s="25" t="s">
        <v>21</v>
      </c>
      <c r="C151" s="1">
        <v>280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85</v>
      </c>
      <c r="J151" s="1">
        <v>73</v>
      </c>
      <c r="K151" s="1">
        <v>0</v>
      </c>
      <c r="L151" s="1">
        <v>73</v>
      </c>
      <c r="M151" s="1">
        <v>0</v>
      </c>
    </row>
    <row r="152" spans="1:13" x14ac:dyDescent="0.25">
      <c r="A152" t="s">
        <v>78</v>
      </c>
      <c r="B152" s="25" t="s">
        <v>28</v>
      </c>
      <c r="C152" s="1">
        <v>420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130</v>
      </c>
      <c r="J152" s="1">
        <v>110</v>
      </c>
      <c r="K152" s="1">
        <v>0</v>
      </c>
      <c r="L152" s="1">
        <v>110</v>
      </c>
      <c r="M152" s="1">
        <v>0</v>
      </c>
    </row>
    <row r="153" spans="1:13" x14ac:dyDescent="0.25">
      <c r="A153" t="s">
        <v>78</v>
      </c>
      <c r="B153" s="25" t="s">
        <v>29</v>
      </c>
      <c r="C153" s="1">
        <v>560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170</v>
      </c>
      <c r="J153" s="1">
        <v>147</v>
      </c>
      <c r="K153" s="1">
        <v>0</v>
      </c>
      <c r="L153" s="1">
        <v>146</v>
      </c>
      <c r="M153" s="1">
        <v>0</v>
      </c>
    </row>
    <row r="154" spans="1:13" x14ac:dyDescent="0.25">
      <c r="A154" t="s">
        <v>79</v>
      </c>
      <c r="B154" s="25" t="s">
        <v>21</v>
      </c>
      <c r="C154" s="1">
        <v>290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85</v>
      </c>
      <c r="J154" s="1">
        <v>77</v>
      </c>
      <c r="K154" s="1">
        <v>0</v>
      </c>
      <c r="L154" s="1">
        <v>77</v>
      </c>
      <c r="M154" s="1">
        <v>0</v>
      </c>
    </row>
    <row r="155" spans="1:13" x14ac:dyDescent="0.25">
      <c r="A155" t="s">
        <v>79</v>
      </c>
      <c r="B155" s="25" t="s">
        <v>28</v>
      </c>
      <c r="C155" s="1">
        <v>430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125</v>
      </c>
      <c r="J155" s="1">
        <v>115</v>
      </c>
      <c r="K155" s="1">
        <v>0</v>
      </c>
      <c r="L155" s="1">
        <v>115</v>
      </c>
      <c r="M155" s="1">
        <v>0</v>
      </c>
    </row>
    <row r="156" spans="1:13" x14ac:dyDescent="0.25">
      <c r="A156" t="s">
        <v>79</v>
      </c>
      <c r="B156" s="25" t="s">
        <v>29</v>
      </c>
      <c r="C156" s="1">
        <v>570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170</v>
      </c>
      <c r="J156" s="1">
        <v>154</v>
      </c>
      <c r="K156" s="1">
        <v>0</v>
      </c>
      <c r="L156" s="1">
        <v>153</v>
      </c>
      <c r="M156" s="1">
        <v>0</v>
      </c>
    </row>
    <row r="157" spans="1:13" x14ac:dyDescent="0.25">
      <c r="A157" t="s">
        <v>80</v>
      </c>
      <c r="B157" s="25" t="s">
        <v>21</v>
      </c>
      <c r="C157" s="1">
        <v>170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95</v>
      </c>
      <c r="J157" s="1">
        <v>46</v>
      </c>
      <c r="K157" s="1">
        <v>0</v>
      </c>
      <c r="L157" s="1">
        <v>45</v>
      </c>
      <c r="M157" s="1">
        <v>0</v>
      </c>
    </row>
    <row r="158" spans="1:13" x14ac:dyDescent="0.25">
      <c r="A158" t="s">
        <v>80</v>
      </c>
      <c r="B158" s="25" t="s">
        <v>28</v>
      </c>
      <c r="C158" s="1">
        <v>260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140</v>
      </c>
      <c r="J158" s="1">
        <v>68</v>
      </c>
      <c r="K158" s="1">
        <v>0</v>
      </c>
      <c r="L158" s="1">
        <v>68</v>
      </c>
      <c r="M158" s="1">
        <v>0</v>
      </c>
    </row>
    <row r="159" spans="1:13" x14ac:dyDescent="0.25">
      <c r="A159" t="s">
        <v>80</v>
      </c>
      <c r="B159" s="25" t="s">
        <v>29</v>
      </c>
      <c r="C159" s="1">
        <v>340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190</v>
      </c>
      <c r="J159" s="1">
        <v>91</v>
      </c>
      <c r="K159" s="1">
        <v>0</v>
      </c>
      <c r="L159" s="1">
        <v>90</v>
      </c>
      <c r="M159" s="1">
        <v>0</v>
      </c>
    </row>
    <row r="160" spans="1:13" x14ac:dyDescent="0.25">
      <c r="A160" t="s">
        <v>81</v>
      </c>
      <c r="B160" s="25" t="s">
        <v>21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80</v>
      </c>
      <c r="J160" s="1">
        <v>0</v>
      </c>
      <c r="K160" s="1">
        <v>0</v>
      </c>
      <c r="L160" s="1">
        <v>0</v>
      </c>
      <c r="M160" s="1">
        <v>0</v>
      </c>
    </row>
    <row r="161" spans="1:13" x14ac:dyDescent="0.25">
      <c r="A161" t="s">
        <v>81</v>
      </c>
      <c r="B161" s="25" t="s">
        <v>28</v>
      </c>
      <c r="C161" s="1">
        <v>5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115</v>
      </c>
      <c r="J161" s="1" t="s">
        <v>82</v>
      </c>
      <c r="K161" s="1">
        <v>0</v>
      </c>
      <c r="L161" s="1">
        <v>0</v>
      </c>
      <c r="M161" s="1">
        <v>0</v>
      </c>
    </row>
    <row r="162" spans="1:13" x14ac:dyDescent="0.25">
      <c r="A162" t="s">
        <v>81</v>
      </c>
      <c r="B162" s="25" t="s">
        <v>29</v>
      </c>
      <c r="C162" s="1">
        <v>10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160</v>
      </c>
      <c r="J162" s="1" t="s">
        <v>82</v>
      </c>
      <c r="K162" s="1">
        <v>0</v>
      </c>
      <c r="L162" s="1">
        <v>0</v>
      </c>
      <c r="M162" s="1">
        <v>0</v>
      </c>
    </row>
    <row r="163" spans="1:13" x14ac:dyDescent="0.25">
      <c r="A163" t="s">
        <v>83</v>
      </c>
      <c r="B163" s="25" t="s">
        <v>21</v>
      </c>
      <c r="C163" s="1">
        <v>250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55</v>
      </c>
      <c r="J163" s="1">
        <v>69</v>
      </c>
      <c r="K163" s="1">
        <v>0</v>
      </c>
      <c r="L163" s="1">
        <v>69</v>
      </c>
      <c r="M163" s="1">
        <v>0</v>
      </c>
    </row>
    <row r="164" spans="1:13" x14ac:dyDescent="0.25">
      <c r="A164" t="s">
        <v>83</v>
      </c>
      <c r="B164" s="25" t="s">
        <v>28</v>
      </c>
      <c r="C164" s="1">
        <v>380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80</v>
      </c>
      <c r="J164" s="1">
        <v>104</v>
      </c>
      <c r="K164" s="1">
        <v>0</v>
      </c>
      <c r="L164" s="1">
        <v>103</v>
      </c>
      <c r="M164" s="1">
        <v>0</v>
      </c>
    </row>
    <row r="165" spans="1:13" x14ac:dyDescent="0.25">
      <c r="A165" t="s">
        <v>83</v>
      </c>
      <c r="B165" s="25" t="s">
        <v>29</v>
      </c>
      <c r="C165" s="1">
        <v>510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105</v>
      </c>
      <c r="J165" s="1">
        <v>138</v>
      </c>
      <c r="K165" s="1">
        <v>0</v>
      </c>
      <c r="L165" s="1">
        <v>138</v>
      </c>
      <c r="M165" s="1">
        <v>0</v>
      </c>
    </row>
    <row r="166" spans="1:13" x14ac:dyDescent="0.25">
      <c r="A166" t="s">
        <v>84</v>
      </c>
      <c r="B166" s="25" t="s">
        <v>21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105</v>
      </c>
      <c r="J166" s="1">
        <v>0</v>
      </c>
      <c r="K166" s="1">
        <v>0</v>
      </c>
      <c r="L166" s="1">
        <v>0</v>
      </c>
      <c r="M166" s="1">
        <v>0</v>
      </c>
    </row>
    <row r="167" spans="1:13" x14ac:dyDescent="0.25">
      <c r="A167" t="s">
        <v>84</v>
      </c>
      <c r="B167" s="25" t="s">
        <v>28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160</v>
      </c>
      <c r="J167" s="1" t="s">
        <v>82</v>
      </c>
      <c r="K167" s="1">
        <v>0</v>
      </c>
      <c r="L167" s="1">
        <v>0</v>
      </c>
      <c r="M167" s="1">
        <v>0</v>
      </c>
    </row>
    <row r="168" spans="1:13" x14ac:dyDescent="0.25">
      <c r="A168" t="s">
        <v>84</v>
      </c>
      <c r="B168" s="25" t="s">
        <v>29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210</v>
      </c>
      <c r="J168" s="1" t="s">
        <v>82</v>
      </c>
      <c r="K168" s="1">
        <v>0</v>
      </c>
      <c r="L168" s="1">
        <v>0</v>
      </c>
      <c r="M168" s="1">
        <v>0</v>
      </c>
    </row>
    <row r="169" spans="1:13" x14ac:dyDescent="0.25">
      <c r="A169" t="s">
        <v>85</v>
      </c>
      <c r="B169" s="25" t="s">
        <v>21</v>
      </c>
      <c r="C169" s="1">
        <v>130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150</v>
      </c>
      <c r="J169" s="1">
        <v>30</v>
      </c>
      <c r="K169" s="1">
        <v>0</v>
      </c>
      <c r="L169" s="1">
        <v>30</v>
      </c>
      <c r="M169" s="1">
        <v>0</v>
      </c>
    </row>
    <row r="170" spans="1:13" x14ac:dyDescent="0.25">
      <c r="A170" t="s">
        <v>85</v>
      </c>
      <c r="B170" s="25" t="s">
        <v>28</v>
      </c>
      <c r="C170" s="1">
        <v>190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230</v>
      </c>
      <c r="J170" s="1">
        <v>46</v>
      </c>
      <c r="K170" s="1">
        <v>0</v>
      </c>
      <c r="L170" s="1">
        <v>45</v>
      </c>
      <c r="M170" s="1">
        <v>0</v>
      </c>
    </row>
    <row r="171" spans="1:13" x14ac:dyDescent="0.25">
      <c r="A171" t="s">
        <v>85</v>
      </c>
      <c r="B171" s="25" t="s">
        <v>29</v>
      </c>
      <c r="C171" s="1">
        <v>250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310</v>
      </c>
      <c r="J171" s="1">
        <v>61</v>
      </c>
      <c r="K171" s="1">
        <v>0</v>
      </c>
      <c r="L171" s="1">
        <v>61</v>
      </c>
      <c r="M171" s="1">
        <v>0</v>
      </c>
    </row>
    <row r="172" spans="1:13" x14ac:dyDescent="0.25">
      <c r="A172" t="s">
        <v>86</v>
      </c>
      <c r="B172" s="25" t="s">
        <v>21</v>
      </c>
      <c r="C172" s="29">
        <v>210</v>
      </c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29">
        <v>95</v>
      </c>
      <c r="J172" s="29">
        <v>50</v>
      </c>
      <c r="K172" s="30">
        <v>0</v>
      </c>
      <c r="L172" s="29">
        <v>50</v>
      </c>
      <c r="M172" s="30">
        <v>0</v>
      </c>
    </row>
    <row r="173" spans="1:13" x14ac:dyDescent="0.25">
      <c r="A173" t="s">
        <v>86</v>
      </c>
      <c r="B173" s="25" t="s">
        <v>28</v>
      </c>
      <c r="C173" s="29">
        <v>310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29">
        <v>140</v>
      </c>
      <c r="J173" s="29">
        <v>76</v>
      </c>
      <c r="K173" s="30">
        <v>0</v>
      </c>
      <c r="L173" s="29">
        <v>76</v>
      </c>
      <c r="M173" s="30">
        <v>0</v>
      </c>
    </row>
    <row r="174" spans="1:13" x14ac:dyDescent="0.25">
      <c r="A174" t="s">
        <v>86</v>
      </c>
      <c r="B174" s="25" t="s">
        <v>29</v>
      </c>
      <c r="C174" s="29">
        <v>410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29">
        <v>190</v>
      </c>
      <c r="J174" s="29">
        <v>101</v>
      </c>
      <c r="K174" s="30">
        <v>0</v>
      </c>
      <c r="L174" s="29">
        <v>101</v>
      </c>
      <c r="M174" s="30">
        <v>0</v>
      </c>
    </row>
    <row r="175" spans="1:13" x14ac:dyDescent="0.25">
      <c r="A175" t="s">
        <v>87</v>
      </c>
      <c r="B175" s="25" t="s">
        <v>21</v>
      </c>
      <c r="C175" s="1">
        <v>240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80</v>
      </c>
      <c r="J175" s="1">
        <v>64</v>
      </c>
      <c r="K175" s="1">
        <v>0</v>
      </c>
      <c r="L175" s="1">
        <v>63</v>
      </c>
      <c r="M175" s="1">
        <v>0</v>
      </c>
    </row>
    <row r="176" spans="1:13" x14ac:dyDescent="0.25">
      <c r="A176" t="s">
        <v>87</v>
      </c>
      <c r="B176" s="25" t="s">
        <v>28</v>
      </c>
      <c r="C176" s="1">
        <v>360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120</v>
      </c>
      <c r="J176" s="1">
        <v>96</v>
      </c>
      <c r="K176" s="1">
        <v>0</v>
      </c>
      <c r="L176" s="1">
        <v>95</v>
      </c>
      <c r="M176" s="1">
        <v>0</v>
      </c>
    </row>
    <row r="177" spans="1:13" x14ac:dyDescent="0.25">
      <c r="A177" t="s">
        <v>87</v>
      </c>
      <c r="B177" s="25" t="s">
        <v>29</v>
      </c>
      <c r="C177" s="1">
        <v>480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160</v>
      </c>
      <c r="J177" s="1">
        <v>129</v>
      </c>
      <c r="K177" s="1">
        <v>0</v>
      </c>
      <c r="L177" s="1">
        <v>127</v>
      </c>
      <c r="M177" s="1">
        <v>0</v>
      </c>
    </row>
    <row r="178" spans="1:13" x14ac:dyDescent="0.25">
      <c r="A178" t="s">
        <v>88</v>
      </c>
      <c r="B178" s="25" t="s">
        <v>21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55</v>
      </c>
      <c r="J178" s="1">
        <v>1</v>
      </c>
      <c r="K178" s="1">
        <v>0</v>
      </c>
      <c r="L178" s="1">
        <v>0</v>
      </c>
      <c r="M178" s="1">
        <v>0</v>
      </c>
    </row>
    <row r="179" spans="1:13" x14ac:dyDescent="0.25">
      <c r="A179" t="s">
        <v>88</v>
      </c>
      <c r="B179" s="25" t="s">
        <v>28</v>
      </c>
      <c r="C179" s="1">
        <v>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80</v>
      </c>
      <c r="J179" s="1">
        <v>2</v>
      </c>
      <c r="K179" s="1">
        <v>0</v>
      </c>
      <c r="L179" s="1">
        <v>0</v>
      </c>
      <c r="M179" s="1">
        <v>0</v>
      </c>
    </row>
    <row r="180" spans="1:13" x14ac:dyDescent="0.25">
      <c r="A180" t="s">
        <v>88</v>
      </c>
      <c r="B180" s="25" t="s">
        <v>29</v>
      </c>
      <c r="C180" s="1">
        <v>10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110</v>
      </c>
      <c r="J180" s="1">
        <v>2</v>
      </c>
      <c r="K180" s="1">
        <v>0</v>
      </c>
      <c r="L180" s="1">
        <v>0</v>
      </c>
      <c r="M180" s="1">
        <v>0</v>
      </c>
    </row>
    <row r="181" spans="1:13" x14ac:dyDescent="0.25">
      <c r="A181" s="4" t="s">
        <v>89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t="s">
        <v>90</v>
      </c>
      <c r="B182" s="25" t="s">
        <v>21</v>
      </c>
      <c r="C182" s="1">
        <v>158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25</v>
      </c>
      <c r="J182" s="1">
        <v>40</v>
      </c>
      <c r="K182" s="1">
        <v>0</v>
      </c>
      <c r="L182" s="1">
        <v>40</v>
      </c>
      <c r="M182" s="1">
        <v>0</v>
      </c>
    </row>
    <row r="183" spans="1:13" x14ac:dyDescent="0.25">
      <c r="A183" t="s">
        <v>90</v>
      </c>
      <c r="B183" s="25" t="s">
        <v>28</v>
      </c>
      <c r="C183" s="1">
        <v>237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37.5</v>
      </c>
      <c r="J183" s="1">
        <v>60</v>
      </c>
      <c r="K183" s="1">
        <v>0</v>
      </c>
      <c r="L183" s="1">
        <v>60</v>
      </c>
      <c r="M183" s="1">
        <v>0</v>
      </c>
    </row>
    <row r="184" spans="1:13" x14ac:dyDescent="0.25">
      <c r="A184" t="s">
        <v>90</v>
      </c>
      <c r="B184" s="25" t="s">
        <v>29</v>
      </c>
      <c r="C184" s="1">
        <v>316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50</v>
      </c>
      <c r="J184" s="1">
        <v>80</v>
      </c>
      <c r="K184" s="1">
        <v>0</v>
      </c>
      <c r="L184" s="1">
        <v>80</v>
      </c>
      <c r="M184" s="1">
        <v>0</v>
      </c>
    </row>
    <row r="185" spans="1:13" x14ac:dyDescent="0.25">
      <c r="A185" t="s">
        <v>91</v>
      </c>
      <c r="B185" s="25" t="s">
        <v>21</v>
      </c>
      <c r="C185" s="1">
        <v>158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25</v>
      </c>
      <c r="J185" s="1">
        <v>40</v>
      </c>
      <c r="K185" s="1">
        <v>0</v>
      </c>
      <c r="L185" s="1">
        <v>40</v>
      </c>
      <c r="M185" s="1">
        <v>0</v>
      </c>
    </row>
    <row r="186" spans="1:13" x14ac:dyDescent="0.25">
      <c r="A186" t="s">
        <v>91</v>
      </c>
      <c r="B186" s="25" t="s">
        <v>28</v>
      </c>
      <c r="C186" s="1">
        <v>237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37.5</v>
      </c>
      <c r="J186" s="1">
        <v>60</v>
      </c>
      <c r="K186" s="1">
        <v>0</v>
      </c>
      <c r="L186" s="1">
        <v>60</v>
      </c>
      <c r="M186" s="1">
        <v>0</v>
      </c>
    </row>
    <row r="187" spans="1:13" x14ac:dyDescent="0.25">
      <c r="A187" t="s">
        <v>91</v>
      </c>
      <c r="B187" s="25" t="s">
        <v>29</v>
      </c>
      <c r="C187" s="1">
        <v>316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50</v>
      </c>
      <c r="J187" s="1">
        <v>80</v>
      </c>
      <c r="K187" s="1">
        <v>0</v>
      </c>
      <c r="L187" s="1">
        <v>80</v>
      </c>
      <c r="M187" s="1">
        <v>0</v>
      </c>
    </row>
    <row r="188" spans="1:13" x14ac:dyDescent="0.25">
      <c r="A188" t="s">
        <v>92</v>
      </c>
      <c r="B188" s="1" t="s">
        <v>21</v>
      </c>
      <c r="C188" s="1">
        <v>160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65</v>
      </c>
      <c r="J188" s="1">
        <v>44</v>
      </c>
      <c r="K188" s="1">
        <v>0</v>
      </c>
      <c r="L188" s="1">
        <v>44</v>
      </c>
      <c r="M188" s="1">
        <v>0</v>
      </c>
    </row>
    <row r="189" spans="1:13" x14ac:dyDescent="0.25">
      <c r="A189" t="s">
        <v>92</v>
      </c>
      <c r="B189" s="1" t="s">
        <v>28</v>
      </c>
      <c r="C189" s="1">
        <v>240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95</v>
      </c>
      <c r="J189" s="1">
        <v>66</v>
      </c>
      <c r="K189" s="1">
        <v>0</v>
      </c>
      <c r="L189" s="1">
        <v>65</v>
      </c>
      <c r="M189" s="1">
        <v>0</v>
      </c>
    </row>
    <row r="190" spans="1:13" x14ac:dyDescent="0.25">
      <c r="A190" t="s">
        <v>92</v>
      </c>
      <c r="B190" s="1" t="s">
        <v>29</v>
      </c>
      <c r="C190" s="1">
        <v>320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130</v>
      </c>
      <c r="J190" s="1">
        <v>87</v>
      </c>
      <c r="K190" s="1">
        <v>0</v>
      </c>
      <c r="L190" s="1">
        <v>87</v>
      </c>
      <c r="M190" s="1">
        <v>0</v>
      </c>
    </row>
    <row r="191" spans="1:13" x14ac:dyDescent="0.25">
      <c r="A191" t="s">
        <v>93</v>
      </c>
      <c r="B191" s="1" t="s">
        <v>21</v>
      </c>
      <c r="C191" s="1">
        <v>170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40</v>
      </c>
      <c r="J191" s="1">
        <v>46</v>
      </c>
      <c r="K191" s="1">
        <v>0</v>
      </c>
      <c r="L191" s="1">
        <v>45</v>
      </c>
      <c r="M191" s="1">
        <v>0</v>
      </c>
    </row>
    <row r="192" spans="1:13" x14ac:dyDescent="0.25">
      <c r="A192" t="s">
        <v>93</v>
      </c>
      <c r="B192" s="1" t="s">
        <v>28</v>
      </c>
      <c r="C192" s="1">
        <v>250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60</v>
      </c>
      <c r="J192" s="1">
        <v>69</v>
      </c>
      <c r="K192" s="1">
        <v>0</v>
      </c>
      <c r="L192" s="1">
        <v>68</v>
      </c>
      <c r="M192" s="1">
        <v>0</v>
      </c>
    </row>
    <row r="193" spans="1:13" x14ac:dyDescent="0.25">
      <c r="A193" t="s">
        <v>93</v>
      </c>
      <c r="B193" s="1" t="s">
        <v>29</v>
      </c>
      <c r="C193" s="1">
        <v>340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80</v>
      </c>
      <c r="J193" s="1">
        <v>92</v>
      </c>
      <c r="K193" s="1">
        <v>0</v>
      </c>
      <c r="L193" s="1">
        <v>90</v>
      </c>
      <c r="M193" s="1">
        <v>0</v>
      </c>
    </row>
    <row r="194" spans="1:13" x14ac:dyDescent="0.25">
      <c r="A194" t="s">
        <v>94</v>
      </c>
      <c r="B194" s="1" t="s">
        <v>21</v>
      </c>
      <c r="C194" s="1">
        <v>158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25</v>
      </c>
      <c r="J194" s="1">
        <v>40</v>
      </c>
      <c r="K194" s="1">
        <v>0</v>
      </c>
      <c r="L194" s="1">
        <v>40</v>
      </c>
      <c r="M194" s="1">
        <v>0</v>
      </c>
    </row>
    <row r="195" spans="1:13" x14ac:dyDescent="0.25">
      <c r="A195" t="s">
        <v>94</v>
      </c>
      <c r="B195" s="1" t="s">
        <v>28</v>
      </c>
      <c r="C195" s="1">
        <v>237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37.5</v>
      </c>
      <c r="J195" s="1">
        <v>60</v>
      </c>
      <c r="K195" s="1">
        <v>0</v>
      </c>
      <c r="L195" s="1">
        <v>60</v>
      </c>
      <c r="M195" s="1">
        <v>0</v>
      </c>
    </row>
    <row r="196" spans="1:13" x14ac:dyDescent="0.25">
      <c r="A196" t="s">
        <v>94</v>
      </c>
      <c r="B196" s="1" t="s">
        <v>29</v>
      </c>
      <c r="C196" s="1">
        <v>316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50</v>
      </c>
      <c r="J196" s="1">
        <v>80</v>
      </c>
      <c r="K196" s="1">
        <v>0</v>
      </c>
      <c r="L196" s="1">
        <v>80</v>
      </c>
      <c r="M196" s="1">
        <v>0</v>
      </c>
    </row>
    <row r="197" spans="1:13" x14ac:dyDescent="0.25">
      <c r="A197" t="s">
        <v>95</v>
      </c>
      <c r="B197" s="1" t="s">
        <v>21</v>
      </c>
      <c r="C197" s="1">
        <v>150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50</v>
      </c>
      <c r="J197" s="1">
        <v>41</v>
      </c>
      <c r="K197" s="1">
        <v>0</v>
      </c>
      <c r="L197" s="1">
        <v>41</v>
      </c>
      <c r="M197" s="1">
        <v>0</v>
      </c>
    </row>
    <row r="198" spans="1:13" x14ac:dyDescent="0.25">
      <c r="A198" t="s">
        <v>95</v>
      </c>
      <c r="B198" s="1" t="s">
        <v>28</v>
      </c>
      <c r="C198" s="1">
        <v>230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70</v>
      </c>
      <c r="J198" s="1">
        <v>61</v>
      </c>
      <c r="K198" s="1">
        <v>0</v>
      </c>
      <c r="L198" s="1">
        <v>61</v>
      </c>
      <c r="M198" s="1">
        <v>0</v>
      </c>
    </row>
    <row r="199" spans="1:13" x14ac:dyDescent="0.25">
      <c r="A199" t="s">
        <v>95</v>
      </c>
      <c r="B199" s="1" t="s">
        <v>29</v>
      </c>
      <c r="C199" s="1">
        <v>310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95</v>
      </c>
      <c r="J199" s="1">
        <v>82</v>
      </c>
      <c r="K199" s="1">
        <v>0</v>
      </c>
      <c r="L199" s="1">
        <v>82</v>
      </c>
      <c r="M199" s="1">
        <v>0</v>
      </c>
    </row>
    <row r="200" spans="1:13" x14ac:dyDescent="0.25">
      <c r="A200" s="4" t="s">
        <v>96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t="s">
        <v>97</v>
      </c>
      <c r="B201" s="25" t="s">
        <v>98</v>
      </c>
      <c r="C201" s="1">
        <v>374</v>
      </c>
      <c r="D201" s="1">
        <v>216</v>
      </c>
      <c r="E201" s="1">
        <v>24</v>
      </c>
      <c r="F201" s="1">
        <v>8</v>
      </c>
      <c r="G201" s="1">
        <v>0</v>
      </c>
      <c r="H201" s="1">
        <v>48</v>
      </c>
      <c r="I201" s="1">
        <v>773</v>
      </c>
      <c r="J201" s="1">
        <v>26</v>
      </c>
      <c r="K201" s="1">
        <v>1</v>
      </c>
      <c r="L201" s="1">
        <v>6</v>
      </c>
      <c r="M201" s="1">
        <v>12</v>
      </c>
    </row>
    <row r="202" spans="1:13" x14ac:dyDescent="0.25">
      <c r="A202" s="5" t="s">
        <v>99</v>
      </c>
      <c r="B202" s="25" t="s">
        <v>98</v>
      </c>
      <c r="C202" s="26">
        <v>170</v>
      </c>
      <c r="D202" s="26">
        <f>E202*9</f>
        <v>72</v>
      </c>
      <c r="E202" s="26">
        <v>8</v>
      </c>
      <c r="F202" s="26">
        <v>3</v>
      </c>
      <c r="G202" s="26">
        <v>0</v>
      </c>
      <c r="H202" s="26">
        <v>70</v>
      </c>
      <c r="I202" s="26">
        <v>720</v>
      </c>
      <c r="J202" s="26">
        <v>1</v>
      </c>
      <c r="K202" s="26">
        <v>0</v>
      </c>
      <c r="L202" s="26">
        <v>0</v>
      </c>
      <c r="M202" s="26">
        <v>19</v>
      </c>
    </row>
    <row r="203" spans="1:13" s="5" customFormat="1" x14ac:dyDescent="0.25">
      <c r="A203" t="s">
        <v>100</v>
      </c>
      <c r="B203" s="25" t="s">
        <v>98</v>
      </c>
      <c r="C203" s="1">
        <v>150</v>
      </c>
      <c r="D203" s="1">
        <f>E203*9</f>
        <v>63</v>
      </c>
      <c r="E203" s="1">
        <v>7</v>
      </c>
      <c r="F203" s="1">
        <v>2</v>
      </c>
      <c r="G203" s="1">
        <v>0</v>
      </c>
      <c r="H203" s="1">
        <v>65</v>
      </c>
      <c r="I203" s="1">
        <v>700</v>
      </c>
      <c r="J203" s="1">
        <v>3</v>
      </c>
      <c r="K203" s="1">
        <v>0</v>
      </c>
      <c r="L203" s="1">
        <v>0</v>
      </c>
      <c r="M203" s="1">
        <v>17</v>
      </c>
    </row>
    <row r="204" spans="1:13" x14ac:dyDescent="0.25">
      <c r="A204" t="s">
        <v>101</v>
      </c>
      <c r="B204" s="25" t="s">
        <v>98</v>
      </c>
      <c r="C204" s="1">
        <v>210</v>
      </c>
      <c r="D204" s="1">
        <f>E204*9</f>
        <v>135</v>
      </c>
      <c r="E204" s="1">
        <v>15</v>
      </c>
      <c r="F204" s="1">
        <v>5</v>
      </c>
      <c r="G204" s="1">
        <v>0</v>
      </c>
      <c r="H204" s="1">
        <v>75</v>
      </c>
      <c r="I204" s="1">
        <v>730</v>
      </c>
      <c r="J204" s="1">
        <v>3</v>
      </c>
      <c r="K204" s="1">
        <v>0</v>
      </c>
      <c r="L204" s="1">
        <v>0</v>
      </c>
      <c r="M204" s="1">
        <v>16</v>
      </c>
    </row>
    <row r="205" spans="1:13" x14ac:dyDescent="0.25">
      <c r="A205" t="s">
        <v>102</v>
      </c>
      <c r="B205" s="25" t="s">
        <v>98</v>
      </c>
      <c r="C205" s="1">
        <v>220</v>
      </c>
      <c r="D205" s="1">
        <v>144</v>
      </c>
      <c r="E205" s="1">
        <v>16</v>
      </c>
      <c r="F205" s="1">
        <v>5</v>
      </c>
      <c r="G205" s="1">
        <v>0.126</v>
      </c>
      <c r="H205" s="1">
        <v>70</v>
      </c>
      <c r="I205" s="1">
        <v>560</v>
      </c>
      <c r="J205" s="1" t="s">
        <v>82</v>
      </c>
      <c r="K205" s="1">
        <v>0</v>
      </c>
      <c r="L205" s="1">
        <v>4</v>
      </c>
      <c r="M205" s="1">
        <v>18</v>
      </c>
    </row>
    <row r="206" spans="1:13" x14ac:dyDescent="0.25">
      <c r="A206" t="s">
        <v>103</v>
      </c>
      <c r="B206" s="25" t="s">
        <v>98</v>
      </c>
      <c r="C206" s="1">
        <v>180</v>
      </c>
      <c r="D206" s="1">
        <v>54</v>
      </c>
      <c r="E206" s="1">
        <v>6</v>
      </c>
      <c r="F206" s="1">
        <v>1.5</v>
      </c>
      <c r="G206" s="1">
        <v>0</v>
      </c>
      <c r="H206" s="1">
        <v>10</v>
      </c>
      <c r="I206" s="1">
        <v>340</v>
      </c>
      <c r="J206" s="1">
        <v>24</v>
      </c>
      <c r="K206" s="1">
        <v>1</v>
      </c>
      <c r="L206" s="1">
        <v>1</v>
      </c>
      <c r="M206" s="1">
        <v>7</v>
      </c>
    </row>
    <row r="207" spans="1:13" x14ac:dyDescent="0.25">
      <c r="A207" t="s">
        <v>104</v>
      </c>
      <c r="B207" s="25" t="s">
        <v>98</v>
      </c>
      <c r="C207" s="1">
        <v>170</v>
      </c>
      <c r="D207" s="1">
        <v>54</v>
      </c>
      <c r="E207" s="1">
        <v>6</v>
      </c>
      <c r="F207" s="1">
        <v>1.5</v>
      </c>
      <c r="G207" s="1">
        <v>0</v>
      </c>
      <c r="H207" s="1">
        <v>5</v>
      </c>
      <c r="I207" s="1">
        <v>320</v>
      </c>
      <c r="J207" s="1">
        <v>24</v>
      </c>
      <c r="K207" s="1">
        <v>1</v>
      </c>
      <c r="L207" s="1">
        <v>1</v>
      </c>
      <c r="M207" s="1">
        <v>6</v>
      </c>
    </row>
    <row r="208" spans="1:13" x14ac:dyDescent="0.25">
      <c r="A208" t="s">
        <v>105</v>
      </c>
      <c r="B208" s="25" t="s">
        <v>98</v>
      </c>
      <c r="C208" s="1">
        <v>210</v>
      </c>
      <c r="D208" s="1">
        <v>90</v>
      </c>
      <c r="E208" s="1">
        <v>10</v>
      </c>
      <c r="F208" s="1">
        <v>3</v>
      </c>
      <c r="G208" s="1">
        <v>0</v>
      </c>
      <c r="H208" s="1">
        <v>15</v>
      </c>
      <c r="I208" s="1">
        <v>330</v>
      </c>
      <c r="J208" s="1">
        <v>23</v>
      </c>
      <c r="K208" s="1">
        <v>1</v>
      </c>
      <c r="L208" s="1">
        <v>1</v>
      </c>
      <c r="M208" s="1">
        <v>7</v>
      </c>
    </row>
    <row r="209" spans="1:13" x14ac:dyDescent="0.25">
      <c r="A209" t="s">
        <v>106</v>
      </c>
      <c r="B209" s="25" t="s">
        <v>98</v>
      </c>
      <c r="C209" s="1">
        <v>190</v>
      </c>
      <c r="D209" s="1">
        <v>81</v>
      </c>
      <c r="E209" s="1">
        <v>9</v>
      </c>
      <c r="F209" s="1">
        <v>2.5</v>
      </c>
      <c r="G209" s="1">
        <v>0</v>
      </c>
      <c r="H209" s="1">
        <v>25</v>
      </c>
      <c r="I209" s="1">
        <v>310</v>
      </c>
      <c r="J209" s="1">
        <v>23</v>
      </c>
      <c r="K209" s="1">
        <v>1</v>
      </c>
      <c r="L209" s="1">
        <v>1</v>
      </c>
      <c r="M209" s="1">
        <v>5</v>
      </c>
    </row>
    <row r="210" spans="1:13" x14ac:dyDescent="0.25">
      <c r="A210" t="s">
        <v>107</v>
      </c>
      <c r="B210" s="25" t="s">
        <v>98</v>
      </c>
      <c r="C210" s="1">
        <v>180</v>
      </c>
      <c r="D210" s="1">
        <v>72</v>
      </c>
      <c r="E210" s="1">
        <v>8</v>
      </c>
      <c r="F210" s="1">
        <v>1.5</v>
      </c>
      <c r="G210" s="1">
        <v>0</v>
      </c>
      <c r="H210" s="1">
        <v>35</v>
      </c>
      <c r="I210" s="1">
        <v>350</v>
      </c>
      <c r="J210" s="1">
        <v>23</v>
      </c>
      <c r="K210" s="1">
        <v>1</v>
      </c>
      <c r="L210" s="1">
        <v>1</v>
      </c>
      <c r="M210" s="1">
        <v>6</v>
      </c>
    </row>
    <row r="211" spans="1:13" x14ac:dyDescent="0.25">
      <c r="A211" t="s">
        <v>108</v>
      </c>
      <c r="B211" s="25" t="s">
        <v>98</v>
      </c>
      <c r="C211" s="1">
        <v>280</v>
      </c>
      <c r="D211" s="1">
        <v>234</v>
      </c>
      <c r="E211" s="1">
        <v>26</v>
      </c>
      <c r="F211" s="1">
        <v>10</v>
      </c>
      <c r="G211" s="1">
        <v>1</v>
      </c>
      <c r="H211" s="1">
        <v>60</v>
      </c>
      <c r="I211" s="1">
        <v>740</v>
      </c>
      <c r="J211" s="1">
        <v>1</v>
      </c>
      <c r="K211" s="1">
        <v>0</v>
      </c>
      <c r="L211" s="1">
        <v>0</v>
      </c>
      <c r="M211" s="1">
        <v>10</v>
      </c>
    </row>
    <row r="212" spans="1:13" x14ac:dyDescent="0.25">
      <c r="A212" t="s">
        <v>109</v>
      </c>
      <c r="B212" s="25" t="s">
        <v>98</v>
      </c>
      <c r="C212" s="1">
        <v>180</v>
      </c>
      <c r="D212" s="1">
        <v>72</v>
      </c>
      <c r="E212" s="1">
        <v>8</v>
      </c>
      <c r="F212" s="1">
        <v>2.5</v>
      </c>
      <c r="G212" s="1">
        <v>0</v>
      </c>
      <c r="H212" s="1">
        <v>40</v>
      </c>
      <c r="I212" s="1">
        <v>610</v>
      </c>
      <c r="J212" s="1">
        <v>12</v>
      </c>
      <c r="K212" s="1">
        <v>0</v>
      </c>
      <c r="L212" s="1">
        <v>2</v>
      </c>
      <c r="M212" s="1">
        <v>14</v>
      </c>
    </row>
    <row r="213" spans="1:13" x14ac:dyDescent="0.25">
      <c r="A213" t="s">
        <v>110</v>
      </c>
      <c r="B213" s="25" t="s">
        <v>98</v>
      </c>
      <c r="C213" s="1">
        <v>210</v>
      </c>
      <c r="D213" s="1">
        <v>144</v>
      </c>
      <c r="E213" s="1">
        <v>16</v>
      </c>
      <c r="F213" s="1">
        <v>7</v>
      </c>
      <c r="G213" s="1">
        <v>0.5</v>
      </c>
      <c r="H213" s="1">
        <v>45</v>
      </c>
      <c r="I213" s="1">
        <v>620</v>
      </c>
      <c r="J213" s="1">
        <v>3</v>
      </c>
      <c r="K213" s="1">
        <v>1</v>
      </c>
      <c r="L213" s="1">
        <v>1</v>
      </c>
      <c r="M213" s="1">
        <v>13</v>
      </c>
    </row>
    <row r="214" spans="1:13" x14ac:dyDescent="0.25">
      <c r="A214" t="s">
        <v>111</v>
      </c>
      <c r="B214" s="25" t="s">
        <v>98</v>
      </c>
      <c r="C214" s="1">
        <v>180</v>
      </c>
      <c r="D214" s="1">
        <v>80</v>
      </c>
      <c r="E214" s="1">
        <v>9</v>
      </c>
      <c r="F214" s="1">
        <v>3</v>
      </c>
      <c r="G214" s="1">
        <v>0</v>
      </c>
      <c r="H214" s="1">
        <v>45</v>
      </c>
      <c r="I214" s="1">
        <v>490</v>
      </c>
      <c r="J214" s="1">
        <v>11</v>
      </c>
      <c r="K214" s="1">
        <v>0</v>
      </c>
      <c r="L214" s="1">
        <v>1</v>
      </c>
      <c r="M214" s="1">
        <v>14</v>
      </c>
    </row>
    <row r="215" spans="1:13" x14ac:dyDescent="0.25">
      <c r="A215" t="s">
        <v>112</v>
      </c>
      <c r="B215" s="25" t="s">
        <v>98</v>
      </c>
      <c r="C215" s="1">
        <v>190</v>
      </c>
      <c r="D215" s="1">
        <v>100</v>
      </c>
      <c r="E215" s="1">
        <v>11</v>
      </c>
      <c r="F215" s="1">
        <v>3</v>
      </c>
      <c r="G215" s="1">
        <v>0</v>
      </c>
      <c r="H215" s="1">
        <v>40</v>
      </c>
      <c r="I215" s="1">
        <v>560</v>
      </c>
      <c r="J215" s="1">
        <v>12</v>
      </c>
      <c r="K215" s="1">
        <v>1</v>
      </c>
      <c r="L215" s="1">
        <v>1</v>
      </c>
      <c r="M215" s="1">
        <v>12</v>
      </c>
    </row>
    <row r="216" spans="1:13" x14ac:dyDescent="0.25">
      <c r="A216" t="s">
        <v>113</v>
      </c>
      <c r="B216" s="25" t="s">
        <v>98</v>
      </c>
      <c r="C216" s="1">
        <v>150</v>
      </c>
      <c r="D216" s="1">
        <v>25</v>
      </c>
      <c r="E216" s="1">
        <v>3</v>
      </c>
      <c r="F216" s="1">
        <v>1.5</v>
      </c>
      <c r="G216" s="1">
        <v>0</v>
      </c>
      <c r="H216" s="1">
        <v>0</v>
      </c>
      <c r="I216" s="1">
        <v>250</v>
      </c>
      <c r="J216" s="1">
        <v>28</v>
      </c>
      <c r="K216" s="1">
        <v>1</v>
      </c>
      <c r="L216" s="1">
        <v>3</v>
      </c>
      <c r="M216" s="1">
        <v>5</v>
      </c>
    </row>
    <row r="217" spans="1:13" x14ac:dyDescent="0.25">
      <c r="A217" s="4" t="s">
        <v>114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t="s">
        <v>115</v>
      </c>
      <c r="B218" s="1" t="s">
        <v>116</v>
      </c>
      <c r="C218" s="1">
        <v>4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541</v>
      </c>
      <c r="J218" s="1">
        <v>1</v>
      </c>
      <c r="K218" s="1">
        <v>0</v>
      </c>
      <c r="L218" s="1">
        <v>0</v>
      </c>
      <c r="M218" s="1">
        <v>0</v>
      </c>
    </row>
    <row r="219" spans="1:13" x14ac:dyDescent="0.25">
      <c r="A219" t="s">
        <v>117</v>
      </c>
      <c r="B219" s="1" t="s">
        <v>118</v>
      </c>
      <c r="C219" s="1">
        <v>11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1</v>
      </c>
      <c r="J219" s="1">
        <v>3</v>
      </c>
      <c r="K219" s="1">
        <v>0</v>
      </c>
      <c r="L219" s="1">
        <v>1</v>
      </c>
      <c r="M219" s="1">
        <v>0</v>
      </c>
    </row>
    <row r="220" spans="1:13" x14ac:dyDescent="0.25">
      <c r="A220" t="s">
        <v>119</v>
      </c>
      <c r="B220" s="1" t="s">
        <v>116</v>
      </c>
      <c r="C220" s="1">
        <v>4.8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736</v>
      </c>
      <c r="J220" s="1">
        <v>1</v>
      </c>
      <c r="K220" s="1">
        <v>1</v>
      </c>
      <c r="L220" s="1">
        <v>0</v>
      </c>
      <c r="M220" s="1">
        <v>0</v>
      </c>
    </row>
    <row r="221" spans="1:13" x14ac:dyDescent="0.25">
      <c r="A221" t="s">
        <v>120</v>
      </c>
      <c r="B221" s="1" t="s">
        <v>121</v>
      </c>
      <c r="C221" s="1">
        <v>17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184</v>
      </c>
      <c r="J221" s="1">
        <v>4</v>
      </c>
      <c r="K221" s="1">
        <v>1</v>
      </c>
      <c r="L221" s="1">
        <v>2</v>
      </c>
      <c r="M221" s="1">
        <v>0</v>
      </c>
    </row>
    <row r="222" spans="1:13" x14ac:dyDescent="0.25">
      <c r="A222" t="s">
        <v>122</v>
      </c>
      <c r="B222" s="1" t="s">
        <v>123</v>
      </c>
      <c r="C222" s="1">
        <v>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218</v>
      </c>
      <c r="J222" s="1">
        <v>1</v>
      </c>
      <c r="K222" s="1">
        <v>1</v>
      </c>
      <c r="L222" s="1">
        <v>0</v>
      </c>
      <c r="M222" s="1">
        <v>0</v>
      </c>
    </row>
    <row r="223" spans="1:13" x14ac:dyDescent="0.25">
      <c r="A223" t="s">
        <v>124</v>
      </c>
      <c r="B223" s="1" t="s">
        <v>125</v>
      </c>
      <c r="C223" s="1">
        <v>12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97</v>
      </c>
      <c r="J223" s="1">
        <v>3</v>
      </c>
      <c r="K223" s="1">
        <v>0</v>
      </c>
      <c r="L223" s="1">
        <v>3</v>
      </c>
      <c r="M223" s="1">
        <v>0</v>
      </c>
    </row>
    <row r="224" spans="1:13" x14ac:dyDescent="0.25">
      <c r="A224" s="4" t="s">
        <v>126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t="s">
        <v>127</v>
      </c>
      <c r="B225" s="25" t="s">
        <v>350</v>
      </c>
      <c r="C225" s="1">
        <v>95</v>
      </c>
      <c r="D225" s="1">
        <v>3</v>
      </c>
      <c r="E225" s="1">
        <v>0</v>
      </c>
      <c r="F225" s="1">
        <v>0</v>
      </c>
      <c r="G225" s="1">
        <v>0</v>
      </c>
      <c r="H225" s="1">
        <v>0</v>
      </c>
      <c r="I225" s="1">
        <v>2</v>
      </c>
      <c r="J225" s="1">
        <v>25</v>
      </c>
      <c r="K225" s="1">
        <v>4</v>
      </c>
      <c r="L225" s="1">
        <v>19</v>
      </c>
      <c r="M225" s="1">
        <v>1</v>
      </c>
    </row>
    <row r="226" spans="1:13" x14ac:dyDescent="0.25">
      <c r="A226" t="s">
        <v>128</v>
      </c>
      <c r="B226" s="25" t="s">
        <v>351</v>
      </c>
      <c r="C226" s="1">
        <v>105</v>
      </c>
      <c r="D226" s="1">
        <v>3</v>
      </c>
      <c r="E226" s="1">
        <v>0</v>
      </c>
      <c r="F226" s="1">
        <v>0</v>
      </c>
      <c r="G226" s="1">
        <v>0</v>
      </c>
      <c r="H226" s="1">
        <v>0</v>
      </c>
      <c r="I226" s="1">
        <v>1</v>
      </c>
      <c r="J226" s="1">
        <v>97</v>
      </c>
      <c r="K226" s="1">
        <v>3</v>
      </c>
      <c r="L226" s="1">
        <v>14</v>
      </c>
      <c r="M226" s="1">
        <v>1</v>
      </c>
    </row>
    <row r="227" spans="1:13" x14ac:dyDescent="0.25">
      <c r="A227" t="s">
        <v>129</v>
      </c>
      <c r="B227" s="25" t="s">
        <v>352</v>
      </c>
      <c r="C227" s="1">
        <v>62</v>
      </c>
      <c r="D227" s="1">
        <v>1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15</v>
      </c>
      <c r="K227" s="1">
        <v>3</v>
      </c>
      <c r="L227" s="1">
        <v>12</v>
      </c>
      <c r="M227" s="1">
        <v>1</v>
      </c>
    </row>
    <row r="228" spans="1:13" x14ac:dyDescent="0.25">
      <c r="A228" t="s">
        <v>130</v>
      </c>
      <c r="B228" s="1" t="s">
        <v>372</v>
      </c>
      <c r="C228" s="1">
        <v>80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40</v>
      </c>
      <c r="J228" s="1">
        <v>20</v>
      </c>
      <c r="K228" s="1">
        <v>2</v>
      </c>
      <c r="L228" s="1">
        <v>19</v>
      </c>
      <c r="M228" s="1">
        <v>2</v>
      </c>
    </row>
    <row r="229" spans="1:13" x14ac:dyDescent="0.25">
      <c r="A229" t="s">
        <v>131</v>
      </c>
      <c r="B229" s="1" t="s">
        <v>389</v>
      </c>
      <c r="C229" s="1">
        <v>110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27</v>
      </c>
      <c r="K229" s="1">
        <v>4</v>
      </c>
      <c r="L229" s="1">
        <v>21</v>
      </c>
      <c r="M229" s="1">
        <v>2</v>
      </c>
    </row>
    <row r="230" spans="1:13" x14ac:dyDescent="0.25">
      <c r="A230" t="s">
        <v>132</v>
      </c>
      <c r="B230" s="1" t="s">
        <v>372</v>
      </c>
      <c r="C230" s="1">
        <v>120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31</v>
      </c>
      <c r="K230" s="1">
        <v>3</v>
      </c>
      <c r="L230" s="1">
        <v>24</v>
      </c>
      <c r="M230" s="1">
        <v>1</v>
      </c>
    </row>
    <row r="231" spans="1:13" x14ac:dyDescent="0.25">
      <c r="A231" t="s">
        <v>133</v>
      </c>
      <c r="B231" s="1" t="s">
        <v>366</v>
      </c>
      <c r="C231" s="1">
        <v>220</v>
      </c>
      <c r="D231" s="1">
        <v>5</v>
      </c>
      <c r="E231" s="1">
        <v>0</v>
      </c>
      <c r="F231" s="1">
        <v>0</v>
      </c>
      <c r="G231" s="1">
        <v>0</v>
      </c>
      <c r="H231" s="1">
        <v>0</v>
      </c>
      <c r="I231" s="1">
        <v>5</v>
      </c>
      <c r="J231" s="1">
        <v>58</v>
      </c>
      <c r="K231" s="1">
        <v>3</v>
      </c>
      <c r="L231" s="1">
        <v>50</v>
      </c>
      <c r="M231" s="1">
        <v>2</v>
      </c>
    </row>
    <row r="232" spans="1:13" x14ac:dyDescent="0.25">
      <c r="A232" t="s">
        <v>134</v>
      </c>
      <c r="B232" s="1" t="s">
        <v>372</v>
      </c>
      <c r="C232" s="1">
        <v>70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18</v>
      </c>
      <c r="K232" s="1">
        <v>1</v>
      </c>
      <c r="L232" s="1">
        <v>15</v>
      </c>
      <c r="M232" s="1">
        <v>1</v>
      </c>
    </row>
    <row r="233" spans="1:13" x14ac:dyDescent="0.25">
      <c r="A233" s="4" t="s">
        <v>135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5" t="s">
        <v>136</v>
      </c>
      <c r="B234" s="1" t="s">
        <v>353</v>
      </c>
      <c r="C234" s="1">
        <v>510</v>
      </c>
      <c r="D234" s="1">
        <f>25*9</f>
        <v>225</v>
      </c>
      <c r="E234" s="1">
        <v>25</v>
      </c>
      <c r="F234" s="1">
        <v>10</v>
      </c>
      <c r="G234" s="1">
        <v>0</v>
      </c>
      <c r="H234" s="1">
        <v>0</v>
      </c>
      <c r="I234" s="1">
        <v>530</v>
      </c>
      <c r="J234" s="1">
        <v>64</v>
      </c>
      <c r="K234" s="1">
        <v>2</v>
      </c>
      <c r="L234" s="1">
        <v>23</v>
      </c>
      <c r="M234" s="1">
        <v>7</v>
      </c>
    </row>
    <row r="235" spans="1:13" x14ac:dyDescent="0.25">
      <c r="A235" s="5" t="s">
        <v>409</v>
      </c>
      <c r="B235" s="1" t="s">
        <v>354</v>
      </c>
      <c r="C235" s="1">
        <v>340</v>
      </c>
      <c r="D235" s="1">
        <f>14*9</f>
        <v>126</v>
      </c>
      <c r="E235" s="1">
        <v>14</v>
      </c>
      <c r="F235" s="1">
        <v>7</v>
      </c>
      <c r="G235" s="1">
        <v>0</v>
      </c>
      <c r="H235" s="1">
        <v>0</v>
      </c>
      <c r="I235" s="1">
        <v>260</v>
      </c>
      <c r="J235" s="1">
        <v>42</v>
      </c>
      <c r="K235" s="1">
        <v>1</v>
      </c>
      <c r="L235" s="1">
        <v>22</v>
      </c>
      <c r="M235" s="1">
        <v>4</v>
      </c>
    </row>
    <row r="236" spans="1:13" x14ac:dyDescent="0.25">
      <c r="A236" s="5" t="s">
        <v>138</v>
      </c>
      <c r="B236" s="1" t="s">
        <v>355</v>
      </c>
      <c r="C236" s="1">
        <v>390</v>
      </c>
      <c r="D236" s="1">
        <f>19*9</f>
        <v>171</v>
      </c>
      <c r="E236" s="1">
        <v>19</v>
      </c>
      <c r="F236" s="1">
        <v>9</v>
      </c>
      <c r="G236" s="1">
        <v>0</v>
      </c>
      <c r="H236" s="1">
        <v>5</v>
      </c>
      <c r="I236" s="1">
        <v>340</v>
      </c>
      <c r="J236" s="1">
        <v>52</v>
      </c>
      <c r="K236" s="1">
        <v>1</v>
      </c>
      <c r="L236" s="1">
        <v>29</v>
      </c>
      <c r="M236" s="1">
        <v>4</v>
      </c>
    </row>
    <row r="237" spans="1:13" x14ac:dyDescent="0.25">
      <c r="A237" s="5" t="s">
        <v>139</v>
      </c>
      <c r="B237" s="1" t="s">
        <v>356</v>
      </c>
      <c r="C237" s="1">
        <v>260</v>
      </c>
      <c r="D237" s="1">
        <f>14*9</f>
        <v>126</v>
      </c>
      <c r="E237" s="1">
        <v>14</v>
      </c>
      <c r="F237" s="1">
        <v>7</v>
      </c>
      <c r="G237" s="1">
        <v>0</v>
      </c>
      <c r="H237" s="1">
        <v>0</v>
      </c>
      <c r="I237" s="1">
        <v>260</v>
      </c>
      <c r="J237" s="1">
        <v>31</v>
      </c>
      <c r="K237" s="1">
        <v>1</v>
      </c>
      <c r="L237" s="1">
        <v>11</v>
      </c>
      <c r="M237" s="1">
        <v>4</v>
      </c>
    </row>
    <row r="238" spans="1:13" x14ac:dyDescent="0.25">
      <c r="A238" s="5" t="s">
        <v>140</v>
      </c>
      <c r="B238" s="1" t="s">
        <v>357</v>
      </c>
      <c r="C238" s="1">
        <v>400</v>
      </c>
      <c r="D238" s="1">
        <v>140</v>
      </c>
      <c r="E238" s="1">
        <v>16</v>
      </c>
      <c r="F238" s="1">
        <v>6</v>
      </c>
      <c r="G238" s="1">
        <v>0</v>
      </c>
      <c r="H238" s="1">
        <v>0</v>
      </c>
      <c r="I238" s="1">
        <v>380</v>
      </c>
      <c r="J238" s="1">
        <v>60</v>
      </c>
      <c r="K238" s="1">
        <v>0</v>
      </c>
      <c r="L238" s="1">
        <v>30</v>
      </c>
      <c r="M238" s="1">
        <v>4</v>
      </c>
    </row>
    <row r="239" spans="1:13" x14ac:dyDescent="0.25">
      <c r="A239" s="5" t="s">
        <v>141</v>
      </c>
      <c r="B239" s="1" t="s">
        <v>358</v>
      </c>
      <c r="C239" s="1">
        <v>240</v>
      </c>
      <c r="D239" s="1">
        <f>13*9</f>
        <v>117</v>
      </c>
      <c r="E239" s="1">
        <v>13</v>
      </c>
      <c r="F239" s="1">
        <v>6</v>
      </c>
      <c r="G239" s="1">
        <v>0</v>
      </c>
      <c r="H239" s="1">
        <v>5</v>
      </c>
      <c r="I239" s="1">
        <v>240</v>
      </c>
      <c r="J239" s="1">
        <v>39</v>
      </c>
      <c r="K239" s="1">
        <v>0</v>
      </c>
      <c r="L239" s="1">
        <v>18</v>
      </c>
      <c r="M239" s="1">
        <v>3</v>
      </c>
    </row>
    <row r="240" spans="1:13" x14ac:dyDescent="0.25">
      <c r="A240" s="5" t="s">
        <v>142</v>
      </c>
      <c r="B240" s="1" t="s">
        <v>359</v>
      </c>
      <c r="C240" s="1">
        <v>410</v>
      </c>
      <c r="D240" s="1">
        <f>18*9</f>
        <v>162</v>
      </c>
      <c r="E240" s="1">
        <v>18</v>
      </c>
      <c r="F240" s="1">
        <v>9</v>
      </c>
      <c r="G240" s="1">
        <v>0</v>
      </c>
      <c r="H240" s="1">
        <v>0</v>
      </c>
      <c r="I240" s="1">
        <v>320</v>
      </c>
      <c r="J240" s="1">
        <v>58</v>
      </c>
      <c r="K240" s="1">
        <v>2</v>
      </c>
      <c r="L240" s="1">
        <v>27</v>
      </c>
      <c r="M240" s="1">
        <v>5</v>
      </c>
    </row>
    <row r="241" spans="1:13" x14ac:dyDescent="0.25">
      <c r="A241" s="5" t="s">
        <v>143</v>
      </c>
      <c r="B241" s="1" t="s">
        <v>360</v>
      </c>
      <c r="C241" s="1">
        <v>540</v>
      </c>
      <c r="D241" s="1">
        <v>234</v>
      </c>
      <c r="E241" s="1">
        <v>26</v>
      </c>
      <c r="F241" s="1">
        <v>5</v>
      </c>
      <c r="G241" s="1">
        <v>0</v>
      </c>
      <c r="H241" s="1">
        <v>90</v>
      </c>
      <c r="I241" s="1">
        <v>560</v>
      </c>
      <c r="J241" s="1">
        <v>71</v>
      </c>
      <c r="K241" s="1">
        <v>1</v>
      </c>
      <c r="L241" s="1">
        <v>42</v>
      </c>
      <c r="M241" s="1">
        <v>6</v>
      </c>
    </row>
    <row r="242" spans="1:13" x14ac:dyDescent="0.25">
      <c r="A242" s="5" t="s">
        <v>144</v>
      </c>
      <c r="B242" s="1" t="s">
        <v>360</v>
      </c>
      <c r="C242" s="1">
        <v>530</v>
      </c>
      <c r="D242" s="1">
        <f>28*9</f>
        <v>252</v>
      </c>
      <c r="E242" s="1">
        <v>28</v>
      </c>
      <c r="F242" s="1">
        <v>5</v>
      </c>
      <c r="G242" s="1">
        <v>0</v>
      </c>
      <c r="H242" s="1">
        <v>85</v>
      </c>
      <c r="I242" s="1">
        <v>560</v>
      </c>
      <c r="J242" s="1">
        <v>66</v>
      </c>
      <c r="K242" s="1">
        <v>1</v>
      </c>
      <c r="L242" s="1">
        <v>39</v>
      </c>
      <c r="M242" s="1">
        <v>6</v>
      </c>
    </row>
    <row r="243" spans="1:13" x14ac:dyDescent="0.25">
      <c r="A243" s="5" t="s">
        <v>145</v>
      </c>
      <c r="B243" s="1" t="s">
        <v>360</v>
      </c>
      <c r="C243" s="1">
        <v>550</v>
      </c>
      <c r="D243" s="1">
        <f>29*9</f>
        <v>261</v>
      </c>
      <c r="E243" s="1">
        <v>29</v>
      </c>
      <c r="F243" s="1">
        <v>10</v>
      </c>
      <c r="G243" s="1">
        <v>0</v>
      </c>
      <c r="H243" s="1">
        <v>90</v>
      </c>
      <c r="I243" s="1">
        <v>460</v>
      </c>
      <c r="J243" s="1">
        <v>70</v>
      </c>
      <c r="K243" s="1">
        <v>1</v>
      </c>
      <c r="L243" s="1">
        <v>44</v>
      </c>
      <c r="M243" s="1">
        <v>6</v>
      </c>
    </row>
    <row r="244" spans="1:13" x14ac:dyDescent="0.25">
      <c r="A244" s="5" t="s">
        <v>146</v>
      </c>
      <c r="B244" s="1" t="s">
        <v>361</v>
      </c>
      <c r="C244" s="1">
        <v>350</v>
      </c>
      <c r="D244" s="1">
        <f>22*9</f>
        <v>198</v>
      </c>
      <c r="E244" s="1">
        <v>22</v>
      </c>
      <c r="F244" s="1">
        <v>10</v>
      </c>
      <c r="G244" s="1">
        <v>0</v>
      </c>
      <c r="H244" s="1">
        <v>10</v>
      </c>
      <c r="I244" s="1">
        <v>380</v>
      </c>
      <c r="J244" s="1">
        <v>54</v>
      </c>
      <c r="K244" s="1">
        <v>0</v>
      </c>
      <c r="L244" s="1">
        <v>28</v>
      </c>
      <c r="M244" s="1">
        <v>4</v>
      </c>
    </row>
    <row r="245" spans="1:13" x14ac:dyDescent="0.25">
      <c r="A245" s="5" t="s">
        <v>349</v>
      </c>
      <c r="B245" s="1" t="s">
        <v>362</v>
      </c>
      <c r="C245" s="1">
        <v>320</v>
      </c>
      <c r="D245" s="1">
        <v>135</v>
      </c>
      <c r="E245" s="1">
        <v>15</v>
      </c>
      <c r="F245" s="1">
        <v>3</v>
      </c>
      <c r="G245" s="1">
        <v>0</v>
      </c>
      <c r="H245" s="1">
        <v>60</v>
      </c>
      <c r="I245" s="1">
        <v>240</v>
      </c>
      <c r="J245" s="1">
        <v>78</v>
      </c>
      <c r="K245" s="1">
        <v>0</v>
      </c>
      <c r="L245" s="1">
        <v>60</v>
      </c>
      <c r="M245" s="1">
        <v>5</v>
      </c>
    </row>
    <row r="246" spans="1:13" x14ac:dyDescent="0.25">
      <c r="A246" s="4" t="s">
        <v>147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5" t="s">
        <v>148</v>
      </c>
      <c r="B247" s="36" t="s">
        <v>389</v>
      </c>
      <c r="C247" s="34">
        <v>190</v>
      </c>
      <c r="D247" s="34">
        <v>117</v>
      </c>
      <c r="E247" s="34">
        <v>13</v>
      </c>
      <c r="F247" s="34">
        <v>5</v>
      </c>
      <c r="G247" s="34">
        <v>0</v>
      </c>
      <c r="H247" s="34">
        <v>75</v>
      </c>
      <c r="I247" s="34">
        <v>360</v>
      </c>
      <c r="J247" s="34">
        <v>8</v>
      </c>
      <c r="K247" s="34">
        <v>2</v>
      </c>
      <c r="L247" s="34">
        <v>4</v>
      </c>
      <c r="M247" s="34">
        <v>10</v>
      </c>
    </row>
    <row r="248" spans="1:13" x14ac:dyDescent="0.25">
      <c r="A248" s="5" t="s">
        <v>149</v>
      </c>
      <c r="B248" s="25" t="s">
        <v>388</v>
      </c>
      <c r="C248" s="1">
        <v>230</v>
      </c>
      <c r="D248" s="1">
        <v>81</v>
      </c>
      <c r="E248" s="1">
        <v>9</v>
      </c>
      <c r="F248" s="1">
        <v>3</v>
      </c>
      <c r="G248" s="1">
        <v>0</v>
      </c>
      <c r="H248" s="1">
        <v>65</v>
      </c>
      <c r="I248" s="1">
        <v>820</v>
      </c>
      <c r="J248" s="1">
        <v>15</v>
      </c>
      <c r="K248" s="1">
        <v>4</v>
      </c>
      <c r="L248" s="1">
        <v>3</v>
      </c>
      <c r="M248" s="1">
        <v>24</v>
      </c>
    </row>
    <row r="249" spans="1:13" x14ac:dyDescent="0.25">
      <c r="A249" s="5" t="s">
        <v>150</v>
      </c>
      <c r="B249" s="37" t="s">
        <v>363</v>
      </c>
      <c r="C249" s="34">
        <v>76</v>
      </c>
      <c r="D249" s="34">
        <v>5</v>
      </c>
      <c r="E249" s="34">
        <v>0.5</v>
      </c>
      <c r="F249" s="34">
        <v>0</v>
      </c>
      <c r="G249" s="34">
        <v>0</v>
      </c>
      <c r="H249" s="34">
        <v>0</v>
      </c>
      <c r="I249" s="34">
        <v>31</v>
      </c>
      <c r="J249" s="34">
        <v>18</v>
      </c>
      <c r="K249" s="34">
        <v>5</v>
      </c>
      <c r="L249" s="34">
        <v>5</v>
      </c>
      <c r="M249" s="34">
        <v>4</v>
      </c>
    </row>
    <row r="250" spans="1:13" x14ac:dyDescent="0.25">
      <c r="A250" s="5" t="s">
        <v>151</v>
      </c>
      <c r="B250" s="38" t="s">
        <v>390</v>
      </c>
      <c r="C250" s="34">
        <v>390</v>
      </c>
      <c r="D250" s="34">
        <v>180</v>
      </c>
      <c r="E250" s="34">
        <v>20</v>
      </c>
      <c r="F250" s="34">
        <v>7</v>
      </c>
      <c r="G250" s="34">
        <v>0</v>
      </c>
      <c r="H250" s="34">
        <v>70</v>
      </c>
      <c r="I250" s="34">
        <v>840</v>
      </c>
      <c r="J250" s="34">
        <v>30</v>
      </c>
      <c r="K250" s="34">
        <v>7</v>
      </c>
      <c r="L250" s="34">
        <v>9</v>
      </c>
      <c r="M250" s="34">
        <v>27</v>
      </c>
    </row>
    <row r="251" spans="1:13" x14ac:dyDescent="0.25">
      <c r="A251" s="5" t="s">
        <v>152</v>
      </c>
      <c r="B251" s="38" t="s">
        <v>391</v>
      </c>
      <c r="C251" s="34">
        <v>470</v>
      </c>
      <c r="D251" s="34">
        <v>162</v>
      </c>
      <c r="E251" s="34">
        <v>18</v>
      </c>
      <c r="F251" s="34">
        <v>5</v>
      </c>
      <c r="G251" s="34">
        <v>0</v>
      </c>
      <c r="H251" s="34">
        <v>60</v>
      </c>
      <c r="I251" s="34">
        <v>870</v>
      </c>
      <c r="J251" s="34">
        <v>56</v>
      </c>
      <c r="K251" s="34">
        <v>6</v>
      </c>
      <c r="L251" s="34">
        <v>2</v>
      </c>
      <c r="M251" s="34">
        <v>26</v>
      </c>
    </row>
    <row r="252" spans="1:13" x14ac:dyDescent="0.25">
      <c r="A252" s="5" t="s">
        <v>153</v>
      </c>
      <c r="B252" s="38" t="s">
        <v>391</v>
      </c>
      <c r="C252" s="34">
        <v>300</v>
      </c>
      <c r="D252" s="34">
        <v>162</v>
      </c>
      <c r="E252" s="34">
        <v>18</v>
      </c>
      <c r="F252" s="34">
        <v>5</v>
      </c>
      <c r="G252" s="34">
        <v>0</v>
      </c>
      <c r="H252" s="34">
        <v>60</v>
      </c>
      <c r="I252" s="34">
        <v>860</v>
      </c>
      <c r="J252" s="34">
        <v>14</v>
      </c>
      <c r="K252" s="34">
        <v>5</v>
      </c>
      <c r="L252" s="34">
        <v>5</v>
      </c>
      <c r="M252" s="34">
        <v>26</v>
      </c>
    </row>
    <row r="253" spans="1:13" x14ac:dyDescent="0.25">
      <c r="A253" s="5" t="s">
        <v>154</v>
      </c>
      <c r="B253" s="1" t="s">
        <v>365</v>
      </c>
      <c r="C253" s="1">
        <v>800</v>
      </c>
      <c r="D253" s="1">
        <v>400</v>
      </c>
      <c r="E253" s="1">
        <v>46</v>
      </c>
      <c r="F253" s="1">
        <v>16</v>
      </c>
      <c r="G253" s="1">
        <v>0</v>
      </c>
      <c r="H253" s="1">
        <v>100</v>
      </c>
      <c r="I253" s="1">
        <v>2940</v>
      </c>
      <c r="J253" s="1">
        <v>58</v>
      </c>
      <c r="K253" s="1">
        <v>2</v>
      </c>
      <c r="L253" s="1">
        <v>2</v>
      </c>
      <c r="M253" s="1">
        <v>40</v>
      </c>
    </row>
    <row r="254" spans="1:13" x14ac:dyDescent="0.25">
      <c r="A254" s="5" t="s">
        <v>155</v>
      </c>
      <c r="B254" s="1" t="s">
        <v>366</v>
      </c>
      <c r="C254" s="1">
        <v>860</v>
      </c>
      <c r="D254" s="1">
        <v>460</v>
      </c>
      <c r="E254" s="1">
        <v>52</v>
      </c>
      <c r="F254" s="1">
        <v>22</v>
      </c>
      <c r="G254" s="1">
        <v>0</v>
      </c>
      <c r="H254" s="1">
        <v>130</v>
      </c>
      <c r="I254" s="1">
        <v>3040</v>
      </c>
      <c r="J254" s="1">
        <v>62</v>
      </c>
      <c r="K254" s="1">
        <v>4</v>
      </c>
      <c r="L254" s="1">
        <v>6</v>
      </c>
      <c r="M254" s="1">
        <v>32</v>
      </c>
    </row>
    <row r="255" spans="1:13" x14ac:dyDescent="0.25">
      <c r="A255" s="5" t="s">
        <v>156</v>
      </c>
      <c r="B255" s="25" t="s">
        <v>367</v>
      </c>
      <c r="C255" s="1">
        <v>660</v>
      </c>
      <c r="D255" s="1">
        <v>280</v>
      </c>
      <c r="E255" s="1">
        <v>32</v>
      </c>
      <c r="F255" s="1">
        <v>10</v>
      </c>
      <c r="G255" s="1">
        <v>0</v>
      </c>
      <c r="H255" s="1">
        <v>90</v>
      </c>
      <c r="I255" s="1">
        <v>2160</v>
      </c>
      <c r="J255" s="1">
        <v>60</v>
      </c>
      <c r="K255" s="1">
        <v>4</v>
      </c>
      <c r="L255" s="1">
        <v>1</v>
      </c>
      <c r="M255" s="1">
        <v>34</v>
      </c>
    </row>
    <row r="256" spans="1:13" x14ac:dyDescent="0.25">
      <c r="A256" s="5" t="s">
        <v>157</v>
      </c>
      <c r="B256" s="1" t="s">
        <v>368</v>
      </c>
      <c r="C256" s="1">
        <v>500</v>
      </c>
      <c r="D256" s="1">
        <v>160</v>
      </c>
      <c r="E256" s="1">
        <v>18</v>
      </c>
      <c r="F256" s="1">
        <v>6</v>
      </c>
      <c r="G256" s="1">
        <v>0</v>
      </c>
      <c r="H256" s="1">
        <v>50</v>
      </c>
      <c r="I256" s="1">
        <v>1640</v>
      </c>
      <c r="J256" s="1">
        <v>58</v>
      </c>
      <c r="K256" s="1">
        <v>4</v>
      </c>
      <c r="L256" s="1">
        <v>2</v>
      </c>
      <c r="M256" s="1">
        <v>26</v>
      </c>
    </row>
    <row r="257" spans="1:13" x14ac:dyDescent="0.25">
      <c r="A257" s="5" t="s">
        <v>158</v>
      </c>
      <c r="B257" s="1" t="s">
        <v>369</v>
      </c>
      <c r="C257" s="1">
        <v>380</v>
      </c>
      <c r="D257" s="1">
        <v>170</v>
      </c>
      <c r="E257" s="1">
        <v>20</v>
      </c>
      <c r="F257" s="1">
        <v>3</v>
      </c>
      <c r="G257" s="1">
        <v>0</v>
      </c>
      <c r="H257" s="1">
        <v>25</v>
      </c>
      <c r="I257" s="1">
        <v>800</v>
      </c>
      <c r="J257" s="1">
        <v>40</v>
      </c>
      <c r="K257" s="1">
        <v>1</v>
      </c>
      <c r="L257" s="1">
        <v>9</v>
      </c>
      <c r="M257" s="1">
        <v>13</v>
      </c>
    </row>
    <row r="258" spans="1:13" x14ac:dyDescent="0.25">
      <c r="A258" s="5" t="s">
        <v>159</v>
      </c>
      <c r="B258" s="1" t="s">
        <v>369</v>
      </c>
      <c r="C258" s="1">
        <v>390</v>
      </c>
      <c r="D258" s="1">
        <v>170</v>
      </c>
      <c r="E258" s="1">
        <v>19</v>
      </c>
      <c r="F258" s="1">
        <v>3</v>
      </c>
      <c r="G258" s="1">
        <v>0</v>
      </c>
      <c r="H258" s="1">
        <v>185</v>
      </c>
      <c r="I258" s="1">
        <v>760</v>
      </c>
      <c r="J258" s="1">
        <v>36</v>
      </c>
      <c r="K258" s="1">
        <v>1</v>
      </c>
      <c r="L258" s="1">
        <v>9</v>
      </c>
      <c r="M258" s="1">
        <v>22</v>
      </c>
    </row>
    <row r="259" spans="1:13" x14ac:dyDescent="0.25">
      <c r="A259" s="35" t="s">
        <v>160</v>
      </c>
      <c r="B259" s="1" t="s">
        <v>370</v>
      </c>
      <c r="C259" s="34">
        <v>330</v>
      </c>
      <c r="D259" s="34">
        <v>144</v>
      </c>
      <c r="E259" s="34">
        <v>16</v>
      </c>
      <c r="F259" s="34">
        <v>8</v>
      </c>
      <c r="G259" s="34">
        <v>0</v>
      </c>
      <c r="H259" s="34">
        <v>80</v>
      </c>
      <c r="I259" s="34">
        <v>1490</v>
      </c>
      <c r="J259" s="34">
        <v>23</v>
      </c>
      <c r="K259" s="34">
        <v>2</v>
      </c>
      <c r="L259" s="34">
        <v>2</v>
      </c>
      <c r="M259" s="34">
        <v>23</v>
      </c>
    </row>
    <row r="260" spans="1:13" x14ac:dyDescent="0.25">
      <c r="A260" s="35" t="s">
        <v>161</v>
      </c>
      <c r="B260" s="1" t="s">
        <v>369</v>
      </c>
      <c r="C260" s="34">
        <v>265</v>
      </c>
      <c r="D260" s="34">
        <v>90</v>
      </c>
      <c r="E260" s="34">
        <v>10</v>
      </c>
      <c r="F260" s="34">
        <v>5</v>
      </c>
      <c r="G260" s="34">
        <v>0</v>
      </c>
      <c r="H260" s="34">
        <v>25</v>
      </c>
      <c r="I260" s="34">
        <v>1600</v>
      </c>
      <c r="J260" s="34">
        <v>23</v>
      </c>
      <c r="K260" s="34">
        <v>2</v>
      </c>
      <c r="L260" s="34">
        <v>3</v>
      </c>
      <c r="M260" s="34">
        <v>23</v>
      </c>
    </row>
    <row r="261" spans="1:13" x14ac:dyDescent="0.25">
      <c r="A261" s="35" t="s">
        <v>162</v>
      </c>
      <c r="B261" s="1" t="s">
        <v>371</v>
      </c>
      <c r="C261" s="34">
        <v>466</v>
      </c>
      <c r="D261" s="34">
        <v>187</v>
      </c>
      <c r="E261" s="34">
        <v>21</v>
      </c>
      <c r="F261" s="34">
        <v>10</v>
      </c>
      <c r="G261" s="34">
        <v>0</v>
      </c>
      <c r="H261" s="34">
        <v>50</v>
      </c>
      <c r="I261" s="34">
        <v>478</v>
      </c>
      <c r="J261" s="34">
        <v>59</v>
      </c>
      <c r="K261" s="34">
        <v>3</v>
      </c>
      <c r="L261" s="34">
        <v>2</v>
      </c>
      <c r="M261" s="34">
        <v>14</v>
      </c>
    </row>
    <row r="262" spans="1:13" x14ac:dyDescent="0.25">
      <c r="A262" s="35" t="s">
        <v>163</v>
      </c>
      <c r="B262" s="1" t="s">
        <v>372</v>
      </c>
      <c r="C262" s="34">
        <v>372</v>
      </c>
      <c r="D262" s="34">
        <v>202</v>
      </c>
      <c r="E262" s="34">
        <v>22</v>
      </c>
      <c r="F262" s="34">
        <v>12</v>
      </c>
      <c r="G262" s="34">
        <v>0</v>
      </c>
      <c r="H262" s="34">
        <v>60</v>
      </c>
      <c r="I262" s="34">
        <v>513</v>
      </c>
      <c r="J262" s="34">
        <v>30</v>
      </c>
      <c r="K262" s="34">
        <v>3</v>
      </c>
      <c r="L262" s="34">
        <v>5</v>
      </c>
      <c r="M262" s="34">
        <v>17</v>
      </c>
    </row>
    <row r="263" spans="1:13" x14ac:dyDescent="0.25">
      <c r="A263" s="35" t="s">
        <v>164</v>
      </c>
      <c r="B263" s="1" t="s">
        <v>373</v>
      </c>
      <c r="C263" s="34">
        <v>340</v>
      </c>
      <c r="D263" s="34">
        <v>126</v>
      </c>
      <c r="E263" s="34">
        <v>14</v>
      </c>
      <c r="F263" s="34">
        <v>1</v>
      </c>
      <c r="G263" s="34">
        <v>0</v>
      </c>
      <c r="H263" s="34">
        <v>0</v>
      </c>
      <c r="I263" s="34">
        <v>830</v>
      </c>
      <c r="J263" s="34">
        <v>47</v>
      </c>
      <c r="K263" s="34">
        <v>11</v>
      </c>
      <c r="L263" s="34">
        <v>9</v>
      </c>
      <c r="M263" s="34">
        <v>10</v>
      </c>
    </row>
    <row r="264" spans="1:13" x14ac:dyDescent="0.25">
      <c r="A264" s="35" t="s">
        <v>165</v>
      </c>
      <c r="B264" s="1" t="s">
        <v>374</v>
      </c>
      <c r="C264" s="34">
        <v>800</v>
      </c>
      <c r="D264" s="34">
        <v>432</v>
      </c>
      <c r="E264" s="34">
        <v>48</v>
      </c>
      <c r="F264" s="34">
        <v>21</v>
      </c>
      <c r="G264" s="34">
        <v>0</v>
      </c>
      <c r="H264" s="34">
        <v>435</v>
      </c>
      <c r="I264" s="34">
        <v>1680</v>
      </c>
      <c r="J264" s="34">
        <v>52</v>
      </c>
      <c r="K264" s="34">
        <v>2</v>
      </c>
      <c r="L264" s="34">
        <v>4</v>
      </c>
      <c r="M264" s="34">
        <v>40</v>
      </c>
    </row>
    <row r="265" spans="1:13" x14ac:dyDescent="0.25">
      <c r="A265" s="5" t="s">
        <v>166</v>
      </c>
      <c r="B265" s="1" t="s">
        <v>375</v>
      </c>
      <c r="C265" s="34">
        <v>340</v>
      </c>
      <c r="D265" s="34">
        <v>35</v>
      </c>
      <c r="E265" s="34">
        <v>4</v>
      </c>
      <c r="F265" s="34">
        <v>1.5</v>
      </c>
      <c r="G265" s="34">
        <v>0</v>
      </c>
      <c r="H265" s="34">
        <v>15</v>
      </c>
      <c r="I265" s="34">
        <v>190</v>
      </c>
      <c r="J265" s="34">
        <v>68</v>
      </c>
      <c r="K265" s="34">
        <v>3</v>
      </c>
      <c r="L265" s="34">
        <v>46</v>
      </c>
      <c r="M265" s="34">
        <v>10</v>
      </c>
    </row>
    <row r="266" spans="1:13" x14ac:dyDescent="0.25">
      <c r="A266" s="5" t="s">
        <v>167</v>
      </c>
      <c r="B266" s="1" t="s">
        <v>374</v>
      </c>
      <c r="C266" s="34">
        <v>340</v>
      </c>
      <c r="D266" s="34">
        <v>49</v>
      </c>
      <c r="E266" s="34">
        <v>9</v>
      </c>
      <c r="F266" s="34">
        <v>1</v>
      </c>
      <c r="G266" s="34">
        <v>0</v>
      </c>
      <c r="H266" s="34">
        <v>5</v>
      </c>
      <c r="I266" s="34">
        <v>290</v>
      </c>
      <c r="J266" s="34">
        <v>80</v>
      </c>
      <c r="K266" s="34">
        <v>5</v>
      </c>
      <c r="L266" s="34">
        <v>44</v>
      </c>
      <c r="M266" s="34">
        <v>10</v>
      </c>
    </row>
    <row r="267" spans="1:13" x14ac:dyDescent="0.25">
      <c r="A267" s="5" t="s">
        <v>168</v>
      </c>
      <c r="B267" s="37" t="s">
        <v>376</v>
      </c>
      <c r="C267" s="34">
        <v>520</v>
      </c>
      <c r="D267" s="34">
        <v>198</v>
      </c>
      <c r="E267" s="34">
        <v>22</v>
      </c>
      <c r="F267" s="34">
        <v>19</v>
      </c>
      <c r="G267" s="34">
        <v>0</v>
      </c>
      <c r="H267" s="34">
        <v>20</v>
      </c>
      <c r="I267" s="34">
        <v>240</v>
      </c>
      <c r="J267" s="34">
        <v>79</v>
      </c>
      <c r="K267" s="34">
        <v>1</v>
      </c>
      <c r="L267" s="34">
        <v>58</v>
      </c>
      <c r="M267" s="34">
        <v>5</v>
      </c>
    </row>
    <row r="268" spans="1:13" x14ac:dyDescent="0.25">
      <c r="A268" s="5" t="s">
        <v>169</v>
      </c>
      <c r="B268" s="37" t="s">
        <v>364</v>
      </c>
      <c r="C268" s="34">
        <v>570</v>
      </c>
      <c r="D268" s="34">
        <v>189</v>
      </c>
      <c r="E268" s="34">
        <v>21</v>
      </c>
      <c r="F268" s="34">
        <v>12</v>
      </c>
      <c r="G268" s="34">
        <v>0</v>
      </c>
      <c r="H268" s="34">
        <v>0</v>
      </c>
      <c r="I268" s="34">
        <v>530</v>
      </c>
      <c r="J268" s="34">
        <v>94</v>
      </c>
      <c r="K268" s="34">
        <v>0</v>
      </c>
      <c r="L268" s="34">
        <v>63</v>
      </c>
      <c r="M268" s="34">
        <v>0</v>
      </c>
    </row>
    <row r="269" spans="1:13" x14ac:dyDescent="0.25">
      <c r="A269" s="5" t="s">
        <v>170</v>
      </c>
      <c r="B269" s="37" t="s">
        <v>377</v>
      </c>
      <c r="C269" s="34">
        <v>630</v>
      </c>
      <c r="D269" s="34">
        <v>243</v>
      </c>
      <c r="E269" s="34">
        <v>27</v>
      </c>
      <c r="F269" s="34">
        <v>11</v>
      </c>
      <c r="G269" s="34">
        <v>0</v>
      </c>
      <c r="H269" s="34">
        <v>10</v>
      </c>
      <c r="I269" s="34">
        <v>600</v>
      </c>
      <c r="J269" s="34">
        <v>93</v>
      </c>
      <c r="K269" s="34">
        <v>3</v>
      </c>
      <c r="L269" s="34">
        <v>72</v>
      </c>
      <c r="M269" s="34">
        <v>8</v>
      </c>
    </row>
    <row r="270" spans="1:13" x14ac:dyDescent="0.25">
      <c r="A270" s="5" t="s">
        <v>171</v>
      </c>
      <c r="B270" s="37" t="s">
        <v>378</v>
      </c>
      <c r="C270" s="34">
        <v>520</v>
      </c>
      <c r="D270" s="34">
        <v>297</v>
      </c>
      <c r="E270" s="34">
        <v>33</v>
      </c>
      <c r="F270" s="34">
        <v>19</v>
      </c>
      <c r="G270" s="34">
        <v>0</v>
      </c>
      <c r="H270" s="34">
        <v>145</v>
      </c>
      <c r="I270" s="34">
        <v>420</v>
      </c>
      <c r="J270" s="34">
        <v>51</v>
      </c>
      <c r="K270" s="34">
        <v>1</v>
      </c>
      <c r="L270" s="34">
        <v>35</v>
      </c>
      <c r="M270" s="34">
        <v>8</v>
      </c>
    </row>
    <row r="271" spans="1:13" x14ac:dyDescent="0.25">
      <c r="A271" t="s">
        <v>172</v>
      </c>
      <c r="B271" s="1" t="s">
        <v>379</v>
      </c>
      <c r="C271" s="1">
        <v>280</v>
      </c>
      <c r="D271" s="1">
        <v>180</v>
      </c>
      <c r="E271" s="1">
        <v>20</v>
      </c>
      <c r="F271" s="1">
        <v>6</v>
      </c>
      <c r="G271" s="1">
        <v>0</v>
      </c>
      <c r="H271" s="1">
        <v>680</v>
      </c>
      <c r="I271" s="1">
        <v>220</v>
      </c>
      <c r="J271" s="1">
        <v>4</v>
      </c>
      <c r="K271" s="1">
        <v>0</v>
      </c>
      <c r="L271" s="1">
        <v>4</v>
      </c>
      <c r="M271" s="1">
        <v>24</v>
      </c>
    </row>
    <row r="272" spans="1:13" x14ac:dyDescent="0.25">
      <c r="A272" s="4" t="s">
        <v>173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t="s">
        <v>174</v>
      </c>
      <c r="B273" s="1" t="s">
        <v>403</v>
      </c>
      <c r="C273" s="1">
        <v>380</v>
      </c>
      <c r="D273" s="1">
        <v>198</v>
      </c>
      <c r="E273" s="1">
        <v>22</v>
      </c>
      <c r="F273" s="1">
        <v>9</v>
      </c>
      <c r="G273" s="1">
        <v>0</v>
      </c>
      <c r="H273" s="1">
        <v>290</v>
      </c>
      <c r="I273" s="1">
        <v>880</v>
      </c>
      <c r="J273" s="1">
        <v>25</v>
      </c>
      <c r="K273" s="1">
        <v>1</v>
      </c>
      <c r="L273" s="1">
        <v>1</v>
      </c>
      <c r="M273" s="1">
        <v>19</v>
      </c>
    </row>
    <row r="274" spans="1:13" x14ac:dyDescent="0.25">
      <c r="A274" t="s">
        <v>175</v>
      </c>
      <c r="B274" s="1" t="s">
        <v>404</v>
      </c>
      <c r="C274" s="1">
        <v>340</v>
      </c>
      <c r="D274" s="1">
        <v>171</v>
      </c>
      <c r="E274" s="1">
        <v>19</v>
      </c>
      <c r="F274" s="1">
        <v>8</v>
      </c>
      <c r="G274" s="1">
        <v>0</v>
      </c>
      <c r="H274" s="1">
        <v>230</v>
      </c>
      <c r="I274" s="1">
        <v>610</v>
      </c>
      <c r="J274" s="1">
        <v>24</v>
      </c>
      <c r="K274" s="1">
        <v>1</v>
      </c>
      <c r="L274" s="1">
        <v>0</v>
      </c>
      <c r="M274" s="1">
        <v>16</v>
      </c>
    </row>
    <row r="275" spans="1:13" x14ac:dyDescent="0.25">
      <c r="A275" t="s">
        <v>410</v>
      </c>
      <c r="B275" s="1" t="s">
        <v>405</v>
      </c>
      <c r="C275" s="1">
        <v>400</v>
      </c>
      <c r="D275" s="1">
        <v>189</v>
      </c>
      <c r="E275" s="1">
        <v>21</v>
      </c>
      <c r="F275" s="1">
        <v>9</v>
      </c>
      <c r="G275" s="1">
        <v>0</v>
      </c>
      <c r="H275" s="1">
        <v>240</v>
      </c>
      <c r="I275" s="1">
        <v>930</v>
      </c>
      <c r="J275" s="1">
        <v>28</v>
      </c>
      <c r="K275" s="1">
        <v>1</v>
      </c>
      <c r="L275" s="1">
        <v>1</v>
      </c>
      <c r="M275" s="1">
        <v>21</v>
      </c>
    </row>
    <row r="276" spans="1:13" x14ac:dyDescent="0.25">
      <c r="A276" t="s">
        <v>178</v>
      </c>
      <c r="B276" s="1" t="s">
        <v>406</v>
      </c>
      <c r="C276" s="1">
        <v>380</v>
      </c>
      <c r="D276" s="1">
        <v>135</v>
      </c>
      <c r="E276" s="1">
        <v>15</v>
      </c>
      <c r="F276" s="1">
        <v>6</v>
      </c>
      <c r="G276" s="1">
        <v>0</v>
      </c>
      <c r="H276" s="1">
        <v>215</v>
      </c>
      <c r="I276" s="1">
        <v>950</v>
      </c>
      <c r="J276" s="1">
        <v>36</v>
      </c>
      <c r="K276" s="1">
        <v>2</v>
      </c>
      <c r="L276" s="1">
        <v>1</v>
      </c>
      <c r="M276" s="1">
        <v>14</v>
      </c>
    </row>
    <row r="277" spans="1:13" x14ac:dyDescent="0.25">
      <c r="A277" t="s">
        <v>411</v>
      </c>
      <c r="B277" s="1" t="s">
        <v>407</v>
      </c>
      <c r="C277" s="1">
        <v>290</v>
      </c>
      <c r="D277" s="1">
        <v>108</v>
      </c>
      <c r="E277" s="1">
        <v>12</v>
      </c>
      <c r="F277" s="1">
        <v>5</v>
      </c>
      <c r="G277" s="1">
        <v>0</v>
      </c>
      <c r="H277" s="1">
        <v>50</v>
      </c>
      <c r="I277" s="1">
        <v>850</v>
      </c>
      <c r="J277" s="1">
        <v>25</v>
      </c>
      <c r="K277" s="1">
        <v>1</v>
      </c>
      <c r="L277" s="1">
        <v>0</v>
      </c>
      <c r="M277" s="1">
        <v>19</v>
      </c>
    </row>
    <row r="278" spans="1:13" x14ac:dyDescent="0.25">
      <c r="A278" t="s">
        <v>412</v>
      </c>
      <c r="B278" s="1" t="s">
        <v>408</v>
      </c>
      <c r="C278" s="1">
        <v>320</v>
      </c>
      <c r="D278" s="1">
        <v>126</v>
      </c>
      <c r="E278" s="1">
        <v>14</v>
      </c>
      <c r="F278" s="1">
        <v>6</v>
      </c>
      <c r="G278" s="1">
        <v>0</v>
      </c>
      <c r="H278" s="1">
        <v>45</v>
      </c>
      <c r="I278" s="1">
        <v>1000</v>
      </c>
      <c r="J278" s="1">
        <v>24</v>
      </c>
      <c r="K278" s="1">
        <v>1</v>
      </c>
      <c r="L278" s="1">
        <v>1</v>
      </c>
      <c r="M278" s="1">
        <v>17</v>
      </c>
    </row>
    <row r="279" spans="1:13" x14ac:dyDescent="0.25">
      <c r="A279" t="s">
        <v>413</v>
      </c>
      <c r="B279" s="1" t="s">
        <v>360</v>
      </c>
      <c r="C279" s="1">
        <v>290</v>
      </c>
      <c r="D279" s="1">
        <v>108</v>
      </c>
      <c r="E279" s="1">
        <v>12</v>
      </c>
      <c r="F279" s="1">
        <v>5</v>
      </c>
      <c r="G279" s="1">
        <v>0</v>
      </c>
      <c r="H279" s="1">
        <v>50</v>
      </c>
      <c r="I279" s="1">
        <v>1270</v>
      </c>
      <c r="J279" s="1">
        <v>25</v>
      </c>
      <c r="K279" s="1">
        <v>1</v>
      </c>
      <c r="L279" s="1">
        <v>0</v>
      </c>
      <c r="M279" s="1">
        <v>19</v>
      </c>
    </row>
    <row r="280" spans="1:13" x14ac:dyDescent="0.25">
      <c r="A280" t="s">
        <v>181</v>
      </c>
      <c r="B280" s="1" t="s">
        <v>359</v>
      </c>
      <c r="C280" s="1">
        <v>300</v>
      </c>
      <c r="D280" s="1">
        <v>99</v>
      </c>
      <c r="E280" s="1">
        <v>11</v>
      </c>
      <c r="F280" s="1">
        <v>3</v>
      </c>
      <c r="G280" s="1">
        <v>0</v>
      </c>
      <c r="H280" s="1">
        <v>55</v>
      </c>
      <c r="I280" s="1">
        <v>800</v>
      </c>
      <c r="J280" s="1">
        <v>36</v>
      </c>
      <c r="K280" s="1">
        <v>1</v>
      </c>
      <c r="L280" s="1">
        <v>2</v>
      </c>
      <c r="M280" s="1">
        <v>15</v>
      </c>
    </row>
    <row r="281" spans="1:13" x14ac:dyDescent="0.25">
      <c r="A281" t="s">
        <v>183</v>
      </c>
      <c r="B281" s="1" t="s">
        <v>364</v>
      </c>
      <c r="C281" s="34">
        <v>510</v>
      </c>
      <c r="D281" s="34">
        <v>203</v>
      </c>
      <c r="E281" s="34">
        <v>29</v>
      </c>
      <c r="F281" s="34">
        <v>11</v>
      </c>
      <c r="G281" s="34">
        <v>0</v>
      </c>
      <c r="H281" s="34">
        <v>475</v>
      </c>
      <c r="I281" s="34">
        <v>830</v>
      </c>
      <c r="J281" s="34">
        <v>32</v>
      </c>
      <c r="K281" s="34">
        <v>2</v>
      </c>
      <c r="L281" s="34">
        <v>4</v>
      </c>
      <c r="M281" s="34">
        <v>27</v>
      </c>
    </row>
    <row r="282" spans="1:13" x14ac:dyDescent="0.25">
      <c r="A282" t="s">
        <v>184</v>
      </c>
      <c r="B282" s="1" t="s">
        <v>364</v>
      </c>
      <c r="C282" s="1">
        <v>550</v>
      </c>
      <c r="D282" s="1">
        <v>203</v>
      </c>
      <c r="E282" s="1">
        <v>31</v>
      </c>
      <c r="F282" s="1">
        <v>11</v>
      </c>
      <c r="G282" s="1">
        <v>0</v>
      </c>
      <c r="H282" s="1">
        <v>475</v>
      </c>
      <c r="I282" s="1">
        <v>830</v>
      </c>
      <c r="J282" s="1">
        <v>32</v>
      </c>
      <c r="K282" s="1">
        <v>2</v>
      </c>
      <c r="L282" s="1">
        <v>4</v>
      </c>
      <c r="M282" s="1">
        <v>27</v>
      </c>
    </row>
    <row r="283" spans="1:13" x14ac:dyDescent="0.25">
      <c r="A283" t="s">
        <v>187</v>
      </c>
      <c r="B283" s="1" t="s">
        <v>375</v>
      </c>
      <c r="C283" s="1">
        <v>510</v>
      </c>
      <c r="D283" s="1">
        <f>9*33</f>
        <v>297</v>
      </c>
      <c r="E283" s="1">
        <v>33</v>
      </c>
      <c r="F283" s="1">
        <v>8</v>
      </c>
      <c r="G283" s="1">
        <v>0</v>
      </c>
      <c r="H283" s="1">
        <v>285</v>
      </c>
      <c r="I283" s="1">
        <v>1770</v>
      </c>
      <c r="J283" s="1">
        <v>6</v>
      </c>
      <c r="K283" s="1">
        <v>0</v>
      </c>
      <c r="L283" s="1">
        <v>0</v>
      </c>
      <c r="M283" s="1">
        <v>51</v>
      </c>
    </row>
    <row r="284" spans="1:13" x14ac:dyDescent="0.25">
      <c r="A284" t="s">
        <v>189</v>
      </c>
      <c r="B284" s="1" t="s">
        <v>380</v>
      </c>
      <c r="C284" s="1">
        <v>620</v>
      </c>
      <c r="D284" s="1">
        <f>39*9</f>
        <v>351</v>
      </c>
      <c r="E284" s="1">
        <v>39</v>
      </c>
      <c r="F284" s="1">
        <v>16</v>
      </c>
      <c r="G284" s="1">
        <v>0</v>
      </c>
      <c r="H284" s="1">
        <v>85</v>
      </c>
      <c r="I284" s="1">
        <v>1220</v>
      </c>
      <c r="J284" s="1">
        <v>40</v>
      </c>
      <c r="K284" s="1">
        <v>2</v>
      </c>
      <c r="L284" s="1">
        <v>6</v>
      </c>
      <c r="M284" s="1">
        <v>28</v>
      </c>
    </row>
    <row r="285" spans="1:13" x14ac:dyDescent="0.25">
      <c r="A285" t="s">
        <v>190</v>
      </c>
      <c r="B285" s="1" t="s">
        <v>381</v>
      </c>
      <c r="C285" s="1">
        <v>600</v>
      </c>
      <c r="D285" s="1">
        <f>36*9</f>
        <v>324</v>
      </c>
      <c r="E285" s="1">
        <v>36</v>
      </c>
      <c r="F285" s="1">
        <v>15</v>
      </c>
      <c r="G285" s="1">
        <v>0</v>
      </c>
      <c r="H285" s="1">
        <v>90</v>
      </c>
      <c r="I285" s="1">
        <v>980</v>
      </c>
      <c r="J285" s="1">
        <v>38</v>
      </c>
      <c r="K285" s="1">
        <v>2</v>
      </c>
      <c r="L285" s="1">
        <v>5</v>
      </c>
      <c r="M285" s="1">
        <v>29</v>
      </c>
    </row>
    <row r="286" spans="1:13" x14ac:dyDescent="0.25">
      <c r="A286" t="s">
        <v>191</v>
      </c>
      <c r="B286" s="1" t="s">
        <v>382</v>
      </c>
      <c r="C286" s="1">
        <v>460</v>
      </c>
      <c r="D286" s="1">
        <f>22*9</f>
        <v>198</v>
      </c>
      <c r="E286" s="1">
        <v>22</v>
      </c>
      <c r="F286" s="1">
        <v>13</v>
      </c>
      <c r="G286" s="1">
        <v>0</v>
      </c>
      <c r="H286" s="1">
        <v>90</v>
      </c>
      <c r="I286" s="1">
        <v>1480</v>
      </c>
      <c r="J286" s="1">
        <v>42</v>
      </c>
      <c r="K286" s="1">
        <v>1</v>
      </c>
      <c r="L286" s="1">
        <v>8</v>
      </c>
      <c r="M286" s="1">
        <v>23</v>
      </c>
    </row>
    <row r="287" spans="1:13" x14ac:dyDescent="0.25">
      <c r="A287" s="35" t="s">
        <v>192</v>
      </c>
      <c r="B287" s="37" t="s">
        <v>380</v>
      </c>
      <c r="C287" s="34">
        <v>440</v>
      </c>
      <c r="D287" s="34">
        <v>306</v>
      </c>
      <c r="E287" s="34">
        <v>34</v>
      </c>
      <c r="F287" s="34">
        <v>14</v>
      </c>
      <c r="G287" s="34">
        <v>1</v>
      </c>
      <c r="H287" s="34">
        <v>615</v>
      </c>
      <c r="I287" s="34">
        <v>550</v>
      </c>
      <c r="J287" s="34">
        <v>4</v>
      </c>
      <c r="K287" s="34">
        <v>0</v>
      </c>
      <c r="L287" s="34">
        <v>2</v>
      </c>
      <c r="M287" s="34">
        <v>30</v>
      </c>
    </row>
    <row r="288" spans="1:13" x14ac:dyDescent="0.25">
      <c r="A288" s="35" t="s">
        <v>193</v>
      </c>
      <c r="B288" s="1" t="s">
        <v>383</v>
      </c>
      <c r="C288" s="1">
        <v>590</v>
      </c>
      <c r="D288" s="1">
        <f>40*9</f>
        <v>360</v>
      </c>
      <c r="E288" s="1">
        <v>40</v>
      </c>
      <c r="F288" s="1">
        <v>20</v>
      </c>
      <c r="G288" s="1">
        <v>0</v>
      </c>
      <c r="H288" s="1">
        <v>150</v>
      </c>
      <c r="I288" s="1">
        <v>1490</v>
      </c>
      <c r="J288" s="1">
        <v>38</v>
      </c>
      <c r="K288" s="1">
        <v>1</v>
      </c>
      <c r="L288" s="1">
        <v>5</v>
      </c>
      <c r="M288" s="1">
        <v>17</v>
      </c>
    </row>
    <row r="289" spans="1:13" x14ac:dyDescent="0.25">
      <c r="A289" t="s">
        <v>194</v>
      </c>
      <c r="B289" s="1" t="s">
        <v>384</v>
      </c>
      <c r="C289" s="1">
        <v>600</v>
      </c>
      <c r="D289" s="1">
        <f>24*9</f>
        <v>216</v>
      </c>
      <c r="E289" s="1">
        <v>24</v>
      </c>
      <c r="F289" s="1">
        <v>9</v>
      </c>
      <c r="G289" s="1">
        <v>0</v>
      </c>
      <c r="H289" s="1">
        <v>195</v>
      </c>
      <c r="I289" s="1">
        <v>1280</v>
      </c>
      <c r="J289" s="1">
        <v>60</v>
      </c>
      <c r="K289" s="1">
        <v>2</v>
      </c>
      <c r="L289" s="1">
        <v>17</v>
      </c>
      <c r="M289" s="1">
        <v>26</v>
      </c>
    </row>
    <row r="290" spans="1:13" x14ac:dyDescent="0.25">
      <c r="A290" t="s">
        <v>196</v>
      </c>
      <c r="B290" s="1" t="s">
        <v>385</v>
      </c>
      <c r="C290" s="1">
        <v>630</v>
      </c>
      <c r="D290" s="1">
        <f>39*9+54</f>
        <v>405</v>
      </c>
      <c r="E290" s="1">
        <v>45</v>
      </c>
      <c r="F290" s="1">
        <v>18</v>
      </c>
      <c r="G290" s="1">
        <v>0</v>
      </c>
      <c r="H290" s="1">
        <v>170</v>
      </c>
      <c r="I290" s="1">
        <v>1120</v>
      </c>
      <c r="J290" s="1">
        <v>39</v>
      </c>
      <c r="K290" s="1">
        <v>1</v>
      </c>
      <c r="L290" s="1">
        <v>14</v>
      </c>
      <c r="M290" s="1">
        <v>25</v>
      </c>
    </row>
    <row r="291" spans="1:13" x14ac:dyDescent="0.25">
      <c r="A291" t="s">
        <v>197</v>
      </c>
      <c r="B291" s="1" t="s">
        <v>383</v>
      </c>
      <c r="C291" s="1">
        <v>440</v>
      </c>
      <c r="D291" s="1">
        <v>135</v>
      </c>
      <c r="E291" s="1">
        <v>15</v>
      </c>
      <c r="F291" s="1">
        <v>5</v>
      </c>
      <c r="G291" s="1">
        <v>0</v>
      </c>
      <c r="H291" s="1">
        <v>75</v>
      </c>
      <c r="I291" s="1">
        <v>1430</v>
      </c>
      <c r="J291" s="1">
        <v>48</v>
      </c>
      <c r="K291" s="1">
        <v>2</v>
      </c>
      <c r="L291" s="1">
        <v>3</v>
      </c>
      <c r="M291" s="1">
        <v>27</v>
      </c>
    </row>
    <row r="292" spans="1:13" x14ac:dyDescent="0.25">
      <c r="A292" t="s">
        <v>198</v>
      </c>
      <c r="B292" s="1" t="s">
        <v>386</v>
      </c>
      <c r="C292" s="1">
        <v>300</v>
      </c>
      <c r="D292" s="1">
        <v>135</v>
      </c>
      <c r="E292" s="1">
        <v>15</v>
      </c>
      <c r="F292" s="1">
        <v>4</v>
      </c>
      <c r="G292" s="1">
        <v>0</v>
      </c>
      <c r="H292" s="1">
        <v>35</v>
      </c>
      <c r="I292" s="1">
        <v>510</v>
      </c>
      <c r="J292" s="1">
        <v>32</v>
      </c>
      <c r="K292" s="1">
        <v>1</v>
      </c>
      <c r="L292" s="1">
        <v>10</v>
      </c>
      <c r="M292" s="1">
        <v>9</v>
      </c>
    </row>
    <row r="293" spans="1:13" x14ac:dyDescent="0.25">
      <c r="A293" t="s">
        <v>414</v>
      </c>
      <c r="B293" s="1" t="s">
        <v>386</v>
      </c>
      <c r="C293" s="1">
        <v>280</v>
      </c>
      <c r="D293" s="1">
        <v>90</v>
      </c>
      <c r="E293" s="1">
        <v>10</v>
      </c>
      <c r="F293" s="1">
        <v>4</v>
      </c>
      <c r="G293" s="1">
        <v>0</v>
      </c>
      <c r="H293" s="1">
        <v>10</v>
      </c>
      <c r="I293" s="1">
        <v>760</v>
      </c>
      <c r="J293" s="1">
        <v>37</v>
      </c>
      <c r="K293" s="1">
        <v>1</v>
      </c>
      <c r="L293" s="1">
        <v>10</v>
      </c>
      <c r="M293" s="1">
        <v>9</v>
      </c>
    </row>
    <row r="294" spans="1:13" x14ac:dyDescent="0.25">
      <c r="A294" s="35" t="s">
        <v>200</v>
      </c>
      <c r="B294" s="1" t="s">
        <v>387</v>
      </c>
      <c r="C294" s="1">
        <v>320</v>
      </c>
      <c r="D294" s="1">
        <v>162</v>
      </c>
      <c r="E294" s="1">
        <v>18</v>
      </c>
      <c r="F294" s="1">
        <v>10</v>
      </c>
      <c r="G294" s="1">
        <v>0</v>
      </c>
      <c r="H294" s="1">
        <v>52</v>
      </c>
      <c r="I294" s="1">
        <v>1150</v>
      </c>
      <c r="J294" s="1">
        <v>25</v>
      </c>
      <c r="K294" s="1">
        <v>2</v>
      </c>
      <c r="L294" s="1">
        <v>4</v>
      </c>
      <c r="M294" s="1">
        <v>15</v>
      </c>
    </row>
    <row r="295" spans="1:13" s="5" customFormat="1" x14ac:dyDescent="0.25">
      <c r="A295" s="20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</row>
    <row r="296" spans="1:13" s="5" customFormat="1" x14ac:dyDescent="0.25">
      <c r="A296" s="20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</row>
    <row r="297" spans="1:13" s="5" customFormat="1" x14ac:dyDescent="0.25">
      <c r="A297" s="20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</row>
    <row r="298" spans="1:13" s="5" customFormat="1" x14ac:dyDescent="0.25">
      <c r="A298" s="20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</row>
    <row r="299" spans="1:13" s="5" customFormat="1" x14ac:dyDescent="0.25">
      <c r="A299" s="20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</row>
    <row r="300" spans="1:13" s="5" customFormat="1" x14ac:dyDescent="0.25">
      <c r="A300" s="20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</row>
    <row r="301" spans="1:13" s="5" customFormat="1" x14ac:dyDescent="0.25">
      <c r="A301" s="20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</row>
    <row r="302" spans="1:13" s="5" customFormat="1" x14ac:dyDescent="0.25">
      <c r="A302" s="20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</row>
    <row r="303" spans="1:13" s="5" customFormat="1" x14ac:dyDescent="0.25">
      <c r="A303" s="20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</row>
    <row r="304" spans="1:13" s="5" customFormat="1" x14ac:dyDescent="0.25">
      <c r="A304" s="20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</row>
    <row r="305" spans="1:13" s="5" customFormat="1" x14ac:dyDescent="0.25">
      <c r="A305"/>
      <c r="B305" s="23"/>
      <c r="C305" s="23"/>
      <c r="D305" s="23"/>
      <c r="E305" s="23"/>
      <c r="F305" s="23"/>
      <c r="G305" s="1"/>
      <c r="H305" s="23"/>
      <c r="I305" s="23"/>
      <c r="J305" s="23"/>
      <c r="K305" s="23"/>
      <c r="L305" s="23"/>
      <c r="M305" s="23"/>
    </row>
    <row r="306" spans="1:13" s="5" customFormat="1" x14ac:dyDescent="0.25">
      <c r="A306"/>
      <c r="B306" s="23"/>
      <c r="C306" s="23"/>
      <c r="D306" s="23"/>
      <c r="E306" s="23"/>
      <c r="F306" s="23"/>
      <c r="G306" s="1"/>
      <c r="H306" s="23"/>
      <c r="I306" s="23"/>
      <c r="J306" s="23"/>
      <c r="K306" s="23"/>
      <c r="L306" s="23"/>
      <c r="M306" s="23"/>
    </row>
    <row r="307" spans="1:13" s="5" customFormat="1" x14ac:dyDescent="0.25">
      <c r="A307"/>
      <c r="B307" s="23"/>
      <c r="C307" s="23"/>
      <c r="D307" s="23"/>
      <c r="E307" s="23"/>
      <c r="F307" s="23"/>
      <c r="G307" s="1"/>
      <c r="H307" s="23"/>
      <c r="I307" s="23"/>
      <c r="J307" s="23"/>
      <c r="K307" s="23"/>
      <c r="L307" s="23"/>
      <c r="M307" s="23"/>
    </row>
    <row r="308" spans="1:13" s="5" customFormat="1" x14ac:dyDescent="0.25">
      <c r="A30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 s="5" customFormat="1" x14ac:dyDescent="0.25">
      <c r="A309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 s="5" customFormat="1" x14ac:dyDescent="0.25">
      <c r="A310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  <row r="311" spans="1:13" s="5" customFormat="1" x14ac:dyDescent="0.25">
      <c r="A311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</row>
    <row r="312" spans="1:13" s="5" customFormat="1" x14ac:dyDescent="0.25">
      <c r="A312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</row>
    <row r="313" spans="1:13" x14ac:dyDescent="0.25">
      <c r="A313" t="s">
        <v>210</v>
      </c>
    </row>
    <row r="317" spans="1:13" x14ac:dyDescent="0.25">
      <c r="B317" s="25"/>
    </row>
    <row r="318" spans="1:13" x14ac:dyDescent="0.25">
      <c r="B318" s="25"/>
    </row>
  </sheetData>
  <autoFilter ref="A1:M294" xr:uid="{00000000-0001-0000-0000-000000000000}"/>
  <sortState xmlns:xlrd2="http://schemas.microsoft.com/office/spreadsheetml/2017/richdata2" ref="A182:M199">
    <sortCondition ref="A182:A199"/>
  </sortState>
  <phoneticPr fontId="30" type="noConversion"/>
  <pageMargins left="0.7" right="0.7" top="0.75" bottom="0.75" header="0.3" footer="0.3"/>
  <pageSetup scale="62" fitToHeight="0" orientation="landscape" r:id="rId1"/>
  <ignoredErrors>
    <ignoredError sqref="D2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CA531-A11C-4211-BF91-9E05ACF62436}">
  <dimension ref="A1:D18"/>
  <sheetViews>
    <sheetView topLeftCell="B1" workbookViewId="0">
      <selection activeCell="B20" sqref="B20"/>
    </sheetView>
  </sheetViews>
  <sheetFormatPr defaultRowHeight="15.75" x14ac:dyDescent="0.25"/>
  <cols>
    <col min="1" max="1" width="10.875" hidden="1" customWidth="1"/>
    <col min="2" max="2" width="13.875" customWidth="1"/>
    <col min="3" max="3" width="34" bestFit="1" customWidth="1"/>
    <col min="4" max="4" width="31.625" customWidth="1"/>
  </cols>
  <sheetData>
    <row r="1" spans="1:4" ht="16.5" thickBot="1" x14ac:dyDescent="0.3"/>
    <row r="2" spans="1:4" ht="16.5" thickBot="1" x14ac:dyDescent="0.3">
      <c r="A2" s="6" t="s">
        <v>211</v>
      </c>
      <c r="B2" s="7" t="s">
        <v>212</v>
      </c>
      <c r="C2" s="8" t="s">
        <v>213</v>
      </c>
      <c r="D2" s="8" t="s">
        <v>214</v>
      </c>
    </row>
    <row r="3" spans="1:4" ht="16.5" thickBot="1" x14ac:dyDescent="0.3">
      <c r="A3" s="12">
        <v>867556</v>
      </c>
      <c r="B3" s="9" t="s">
        <v>215</v>
      </c>
      <c r="C3" s="10" t="s">
        <v>216</v>
      </c>
      <c r="D3" s="10" t="s">
        <v>217</v>
      </c>
    </row>
    <row r="4" spans="1:4" ht="16.5" thickBot="1" x14ac:dyDescent="0.3">
      <c r="A4" s="12">
        <v>62315</v>
      </c>
      <c r="B4" s="9" t="s">
        <v>215</v>
      </c>
      <c r="C4" s="10" t="s">
        <v>110</v>
      </c>
      <c r="D4" s="10" t="s">
        <v>218</v>
      </c>
    </row>
    <row r="5" spans="1:4" ht="16.5" thickBot="1" x14ac:dyDescent="0.3">
      <c r="A5" s="11">
        <v>26187</v>
      </c>
      <c r="B5" s="13" t="s">
        <v>215</v>
      </c>
      <c r="C5" s="10" t="s">
        <v>219</v>
      </c>
      <c r="D5" s="10" t="s">
        <v>220</v>
      </c>
    </row>
    <row r="6" spans="1:4" ht="16.5" thickBot="1" x14ac:dyDescent="0.3">
      <c r="A6" s="11">
        <v>621946</v>
      </c>
      <c r="B6" s="13" t="s">
        <v>215</v>
      </c>
      <c r="C6" s="10" t="s">
        <v>111</v>
      </c>
      <c r="D6" s="10" t="s">
        <v>220</v>
      </c>
    </row>
    <row r="7" spans="1:4" ht="16.5" thickBot="1" x14ac:dyDescent="0.3">
      <c r="B7" s="13" t="s">
        <v>215</v>
      </c>
      <c r="C7" s="31" t="s">
        <v>112</v>
      </c>
      <c r="D7" s="31" t="s">
        <v>247</v>
      </c>
    </row>
    <row r="8" spans="1:4" ht="16.5" thickBot="1" x14ac:dyDescent="0.3">
      <c r="A8" s="11">
        <v>241661</v>
      </c>
      <c r="B8" s="13" t="s">
        <v>221</v>
      </c>
      <c r="C8" s="10" t="s">
        <v>222</v>
      </c>
      <c r="D8" s="10" t="s">
        <v>217</v>
      </c>
    </row>
    <row r="9" spans="1:4" ht="16.5" thickBot="1" x14ac:dyDescent="0.3">
      <c r="A9" s="11">
        <v>241638</v>
      </c>
      <c r="B9" s="13" t="s">
        <v>221</v>
      </c>
      <c r="C9" s="10" t="s">
        <v>223</v>
      </c>
      <c r="D9" s="10" t="s">
        <v>218</v>
      </c>
    </row>
    <row r="10" spans="1:4" ht="16.5" thickBot="1" x14ac:dyDescent="0.3">
      <c r="A10" s="11">
        <v>241653</v>
      </c>
      <c r="B10" s="13" t="s">
        <v>221</v>
      </c>
      <c r="C10" s="10" t="s">
        <v>224</v>
      </c>
      <c r="D10" s="10" t="s">
        <v>218</v>
      </c>
    </row>
    <row r="11" spans="1:4" ht="16.5" thickBot="1" x14ac:dyDescent="0.3">
      <c r="A11" s="11">
        <v>595686</v>
      </c>
      <c r="B11" s="9" t="s">
        <v>221</v>
      </c>
      <c r="C11" s="10" t="s">
        <v>225</v>
      </c>
      <c r="D11" s="10" t="s">
        <v>226</v>
      </c>
    </row>
    <row r="12" spans="1:4" ht="16.5" thickBot="1" x14ac:dyDescent="0.3">
      <c r="A12" s="11">
        <v>31484</v>
      </c>
      <c r="B12" s="13" t="s">
        <v>227</v>
      </c>
      <c r="C12" s="10" t="s">
        <v>228</v>
      </c>
      <c r="D12" s="10" t="s">
        <v>229</v>
      </c>
    </row>
    <row r="13" spans="1:4" ht="16.5" thickBot="1" x14ac:dyDescent="0.3">
      <c r="A13" s="11">
        <v>693226</v>
      </c>
      <c r="B13" s="9" t="s">
        <v>227</v>
      </c>
      <c r="C13" s="10" t="s">
        <v>230</v>
      </c>
      <c r="D13" s="10" t="s">
        <v>229</v>
      </c>
    </row>
    <row r="14" spans="1:4" ht="16.5" thickBot="1" x14ac:dyDescent="0.3">
      <c r="B14" s="9" t="s">
        <v>231</v>
      </c>
      <c r="C14" s="10" t="s">
        <v>232</v>
      </c>
      <c r="D14" s="10" t="s">
        <v>220</v>
      </c>
    </row>
    <row r="15" spans="1:4" ht="16.5" thickBot="1" x14ac:dyDescent="0.3">
      <c r="B15" s="9" t="s">
        <v>231</v>
      </c>
      <c r="C15" s="39" t="s">
        <v>233</v>
      </c>
      <c r="D15" s="39" t="s">
        <v>220</v>
      </c>
    </row>
    <row r="16" spans="1:4" ht="16.5" thickBot="1" x14ac:dyDescent="0.3">
      <c r="B16" s="9" t="s">
        <v>231</v>
      </c>
      <c r="C16" s="31" t="s">
        <v>105</v>
      </c>
      <c r="D16" s="31" t="s">
        <v>241</v>
      </c>
    </row>
    <row r="17" spans="2:4" ht="16.5" thickBot="1" x14ac:dyDescent="0.3">
      <c r="B17" s="9" t="s">
        <v>231</v>
      </c>
      <c r="C17" s="31" t="s">
        <v>106</v>
      </c>
      <c r="D17" s="31" t="s">
        <v>392</v>
      </c>
    </row>
    <row r="18" spans="2:4" ht="16.5" thickBot="1" x14ac:dyDescent="0.3">
      <c r="B18" s="9" t="s">
        <v>231</v>
      </c>
      <c r="C18" s="31" t="s">
        <v>107</v>
      </c>
      <c r="D18" s="31" t="s">
        <v>392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6AE2-71D8-45B3-AB44-9FB42D945C31}">
  <dimension ref="A1:E117"/>
  <sheetViews>
    <sheetView workbookViewId="0">
      <pane ySplit="1" topLeftCell="A2" activePane="bottomLeft" state="frozen"/>
      <selection pane="bottomLeft" activeCell="D1" sqref="D1:E6"/>
    </sheetView>
  </sheetViews>
  <sheetFormatPr defaultRowHeight="15.75" x14ac:dyDescent="0.25"/>
  <cols>
    <col min="1" max="1" width="38.5" customWidth="1"/>
    <col min="2" max="2" width="66.375" bestFit="1" customWidth="1"/>
  </cols>
  <sheetData>
    <row r="1" spans="1:5" x14ac:dyDescent="0.25">
      <c r="A1" s="16" t="s">
        <v>234</v>
      </c>
      <c r="B1" s="16" t="s">
        <v>214</v>
      </c>
      <c r="D1" s="46" t="s">
        <v>393</v>
      </c>
      <c r="E1" s="47"/>
    </row>
    <row r="2" spans="1:5" x14ac:dyDescent="0.25">
      <c r="A2" s="4" t="s">
        <v>235</v>
      </c>
      <c r="B2" s="15"/>
      <c r="D2" s="40" t="s">
        <v>394</v>
      </c>
      <c r="E2" s="41" t="s">
        <v>395</v>
      </c>
    </row>
    <row r="3" spans="1:5" x14ac:dyDescent="0.25">
      <c r="A3" s="19" t="s">
        <v>33</v>
      </c>
      <c r="B3" t="s">
        <v>236</v>
      </c>
      <c r="D3" s="42" t="s">
        <v>396</v>
      </c>
      <c r="E3" s="43" t="s">
        <v>397</v>
      </c>
    </row>
    <row r="4" spans="1:5" x14ac:dyDescent="0.25">
      <c r="A4" s="19" t="s">
        <v>34</v>
      </c>
      <c r="B4" t="s">
        <v>236</v>
      </c>
      <c r="D4" s="42" t="s">
        <v>398</v>
      </c>
      <c r="E4" s="43" t="s">
        <v>399</v>
      </c>
    </row>
    <row r="5" spans="1:5" x14ac:dyDescent="0.25">
      <c r="A5" s="19" t="s">
        <v>35</v>
      </c>
      <c r="B5" t="s">
        <v>236</v>
      </c>
      <c r="D5" s="42" t="s">
        <v>400</v>
      </c>
      <c r="E5" s="43" t="s">
        <v>401</v>
      </c>
    </row>
    <row r="6" spans="1:5" x14ac:dyDescent="0.25">
      <c r="A6" s="19" t="s">
        <v>36</v>
      </c>
      <c r="B6" t="s">
        <v>236</v>
      </c>
      <c r="D6" s="44" t="s">
        <v>402</v>
      </c>
      <c r="E6" s="45"/>
    </row>
    <row r="7" spans="1:5" x14ac:dyDescent="0.25">
      <c r="A7" s="19" t="s">
        <v>37</v>
      </c>
      <c r="B7" t="s">
        <v>236</v>
      </c>
    </row>
    <row r="8" spans="1:5" x14ac:dyDescent="0.25">
      <c r="A8" s="19" t="s">
        <v>38</v>
      </c>
      <c r="B8" t="s">
        <v>236</v>
      </c>
    </row>
    <row r="9" spans="1:5" x14ac:dyDescent="0.25">
      <c r="A9" s="19" t="s">
        <v>39</v>
      </c>
      <c r="B9" t="s">
        <v>236</v>
      </c>
    </row>
    <row r="10" spans="1:5" x14ac:dyDescent="0.25">
      <c r="A10" s="19" t="s">
        <v>40</v>
      </c>
      <c r="B10" t="s">
        <v>236</v>
      </c>
    </row>
    <row r="11" spans="1:5" x14ac:dyDescent="0.25">
      <c r="A11" s="19" t="s">
        <v>41</v>
      </c>
      <c r="B11" t="s">
        <v>236</v>
      </c>
    </row>
    <row r="12" spans="1:5" x14ac:dyDescent="0.25">
      <c r="A12" s="19" t="s">
        <v>42</v>
      </c>
      <c r="B12" t="s">
        <v>236</v>
      </c>
    </row>
    <row r="13" spans="1:5" x14ac:dyDescent="0.25">
      <c r="A13" s="19" t="s">
        <v>43</v>
      </c>
      <c r="B13" t="s">
        <v>236</v>
      </c>
    </row>
    <row r="14" spans="1:5" x14ac:dyDescent="0.25">
      <c r="A14" s="4" t="s">
        <v>237</v>
      </c>
      <c r="B14" s="2"/>
    </row>
    <row r="15" spans="1:5" x14ac:dyDescent="0.25">
      <c r="A15" t="s">
        <v>97</v>
      </c>
      <c r="B15" t="s">
        <v>238</v>
      </c>
    </row>
    <row r="16" spans="1:5" x14ac:dyDescent="0.25">
      <c r="A16" t="s">
        <v>109</v>
      </c>
      <c r="B16" t="s">
        <v>239</v>
      </c>
    </row>
    <row r="17" spans="1:2" x14ac:dyDescent="0.25">
      <c r="A17" s="5" t="s">
        <v>99</v>
      </c>
      <c r="B17" t="s">
        <v>218</v>
      </c>
    </row>
    <row r="18" spans="1:2" x14ac:dyDescent="0.25">
      <c r="A18" t="s">
        <v>100</v>
      </c>
      <c r="B18" t="s">
        <v>217</v>
      </c>
    </row>
    <row r="19" spans="1:2" x14ac:dyDescent="0.25">
      <c r="A19" t="s">
        <v>101</v>
      </c>
      <c r="B19" t="s">
        <v>218</v>
      </c>
    </row>
    <row r="20" spans="1:2" x14ac:dyDescent="0.25">
      <c r="A20" t="s">
        <v>103</v>
      </c>
      <c r="B20" t="s">
        <v>242</v>
      </c>
    </row>
    <row r="21" spans="1:2" x14ac:dyDescent="0.25">
      <c r="A21" t="s">
        <v>104</v>
      </c>
      <c r="B21" t="s">
        <v>242</v>
      </c>
    </row>
    <row r="22" spans="1:2" x14ac:dyDescent="0.25">
      <c r="A22" t="s">
        <v>113</v>
      </c>
      <c r="B22" t="s">
        <v>226</v>
      </c>
    </row>
    <row r="23" spans="1:2" x14ac:dyDescent="0.25">
      <c r="A23" t="s">
        <v>105</v>
      </c>
      <c r="B23" t="s">
        <v>241</v>
      </c>
    </row>
    <row r="24" spans="1:2" x14ac:dyDescent="0.25">
      <c r="A24" t="s">
        <v>106</v>
      </c>
      <c r="B24" t="s">
        <v>392</v>
      </c>
    </row>
    <row r="25" spans="1:2" x14ac:dyDescent="0.25">
      <c r="A25" t="s">
        <v>107</v>
      </c>
      <c r="B25" t="s">
        <v>392</v>
      </c>
    </row>
    <row r="26" spans="1:2" x14ac:dyDescent="0.25">
      <c r="A26" t="s">
        <v>112</v>
      </c>
      <c r="B26" t="s">
        <v>247</v>
      </c>
    </row>
    <row r="27" spans="1:2" x14ac:dyDescent="0.25">
      <c r="A27" t="s">
        <v>244</v>
      </c>
      <c r="B27" t="s">
        <v>245</v>
      </c>
    </row>
    <row r="28" spans="1:2" x14ac:dyDescent="0.25">
      <c r="A28" t="s">
        <v>108</v>
      </c>
      <c r="B28" t="s">
        <v>217</v>
      </c>
    </row>
    <row r="29" spans="1:2" x14ac:dyDescent="0.25">
      <c r="A29" t="s">
        <v>110</v>
      </c>
      <c r="B29" t="s">
        <v>236</v>
      </c>
    </row>
    <row r="30" spans="1:2" x14ac:dyDescent="0.25">
      <c r="A30" t="s">
        <v>111</v>
      </c>
      <c r="B30" t="s">
        <v>247</v>
      </c>
    </row>
    <row r="31" spans="1:2" x14ac:dyDescent="0.25">
      <c r="A31" s="4" t="s">
        <v>126</v>
      </c>
      <c r="B31" s="2"/>
    </row>
    <row r="32" spans="1:2" x14ac:dyDescent="0.25">
      <c r="A32" t="s">
        <v>127</v>
      </c>
      <c r="B32" s="22" t="s">
        <v>217</v>
      </c>
    </row>
    <row r="33" spans="1:2" x14ac:dyDescent="0.25">
      <c r="A33" t="s">
        <v>128</v>
      </c>
      <c r="B33" s="22" t="s">
        <v>217</v>
      </c>
    </row>
    <row r="34" spans="1:2" x14ac:dyDescent="0.25">
      <c r="A34" t="s">
        <v>130</v>
      </c>
      <c r="B34" s="22" t="s">
        <v>217</v>
      </c>
    </row>
    <row r="35" spans="1:2" x14ac:dyDescent="0.25">
      <c r="A35" t="s">
        <v>249</v>
      </c>
      <c r="B35" s="22" t="s">
        <v>217</v>
      </c>
    </row>
    <row r="36" spans="1:2" x14ac:dyDescent="0.25">
      <c r="A36" t="s">
        <v>131</v>
      </c>
      <c r="B36" s="22" t="s">
        <v>217</v>
      </c>
    </row>
    <row r="37" spans="1:2" x14ac:dyDescent="0.25">
      <c r="A37" t="s">
        <v>250</v>
      </c>
      <c r="B37" s="22" t="s">
        <v>217</v>
      </c>
    </row>
    <row r="38" spans="1:2" x14ac:dyDescent="0.25">
      <c r="A38" t="s">
        <v>129</v>
      </c>
      <c r="B38" s="22" t="s">
        <v>217</v>
      </c>
    </row>
    <row r="39" spans="1:2" x14ac:dyDescent="0.25">
      <c r="A39" t="s">
        <v>132</v>
      </c>
      <c r="B39" s="22" t="s">
        <v>217</v>
      </c>
    </row>
    <row r="40" spans="1:2" x14ac:dyDescent="0.25">
      <c r="A40" t="s">
        <v>133</v>
      </c>
      <c r="B40" s="22" t="s">
        <v>217</v>
      </c>
    </row>
    <row r="41" spans="1:2" x14ac:dyDescent="0.25">
      <c r="A41" t="s">
        <v>134</v>
      </c>
      <c r="B41" s="22" t="s">
        <v>217</v>
      </c>
    </row>
    <row r="42" spans="1:2" x14ac:dyDescent="0.25">
      <c r="A42" s="4" t="s">
        <v>135</v>
      </c>
      <c r="B42" s="2"/>
    </row>
    <row r="43" spans="1:2" x14ac:dyDescent="0.25">
      <c r="A43" s="5" t="s">
        <v>136</v>
      </c>
      <c r="B43" t="s">
        <v>238</v>
      </c>
    </row>
    <row r="44" spans="1:2" x14ac:dyDescent="0.25">
      <c r="A44" s="5" t="s">
        <v>137</v>
      </c>
      <c r="B44" t="s">
        <v>238</v>
      </c>
    </row>
    <row r="45" spans="1:2" x14ac:dyDescent="0.25">
      <c r="A45" s="5" t="s">
        <v>138</v>
      </c>
      <c r="B45" t="s">
        <v>238</v>
      </c>
    </row>
    <row r="46" spans="1:2" x14ac:dyDescent="0.25">
      <c r="A46" s="5" t="s">
        <v>139</v>
      </c>
      <c r="B46" t="s">
        <v>238</v>
      </c>
    </row>
    <row r="47" spans="1:2" x14ac:dyDescent="0.25">
      <c r="A47" s="5" t="s">
        <v>140</v>
      </c>
      <c r="B47" t="s">
        <v>238</v>
      </c>
    </row>
    <row r="48" spans="1:2" x14ac:dyDescent="0.25">
      <c r="A48" s="5" t="s">
        <v>141</v>
      </c>
      <c r="B48" t="s">
        <v>238</v>
      </c>
    </row>
    <row r="49" spans="1:2" x14ac:dyDescent="0.25">
      <c r="A49" s="5" t="s">
        <v>142</v>
      </c>
      <c r="B49" t="s">
        <v>238</v>
      </c>
    </row>
    <row r="50" spans="1:2" x14ac:dyDescent="0.25">
      <c r="A50" s="5" t="s">
        <v>143</v>
      </c>
      <c r="B50" t="s">
        <v>238</v>
      </c>
    </row>
    <row r="51" spans="1:2" x14ac:dyDescent="0.25">
      <c r="A51" s="5" t="s">
        <v>144</v>
      </c>
      <c r="B51" t="s">
        <v>238</v>
      </c>
    </row>
    <row r="52" spans="1:2" x14ac:dyDescent="0.25">
      <c r="A52" s="5" t="s">
        <v>145</v>
      </c>
      <c r="B52" t="s">
        <v>238</v>
      </c>
    </row>
    <row r="53" spans="1:2" x14ac:dyDescent="0.25">
      <c r="A53" s="5" t="s">
        <v>146</v>
      </c>
      <c r="B53" t="s">
        <v>238</v>
      </c>
    </row>
    <row r="54" spans="1:2" x14ac:dyDescent="0.25">
      <c r="A54" s="5" t="s">
        <v>349</v>
      </c>
      <c r="B54" t="s">
        <v>348</v>
      </c>
    </row>
    <row r="55" spans="1:2" x14ac:dyDescent="0.25">
      <c r="A55" s="4" t="s">
        <v>251</v>
      </c>
      <c r="B55" s="2"/>
    </row>
    <row r="56" spans="1:2" x14ac:dyDescent="0.25">
      <c r="A56" t="s">
        <v>148</v>
      </c>
      <c r="B56" t="s">
        <v>252</v>
      </c>
    </row>
    <row r="57" spans="1:2" x14ac:dyDescent="0.25">
      <c r="A57" t="s">
        <v>149</v>
      </c>
      <c r="B57" t="s">
        <v>253</v>
      </c>
    </row>
    <row r="58" spans="1:2" x14ac:dyDescent="0.25">
      <c r="A58" t="s">
        <v>150</v>
      </c>
      <c r="B58" t="s">
        <v>217</v>
      </c>
    </row>
    <row r="59" spans="1:2" x14ac:dyDescent="0.25">
      <c r="A59" t="s">
        <v>151</v>
      </c>
      <c r="B59" t="s">
        <v>236</v>
      </c>
    </row>
    <row r="60" spans="1:2" x14ac:dyDescent="0.25">
      <c r="A60" t="s">
        <v>152</v>
      </c>
      <c r="B60" t="s">
        <v>254</v>
      </c>
    </row>
    <row r="61" spans="1:2" x14ac:dyDescent="0.25">
      <c r="A61" t="s">
        <v>153</v>
      </c>
      <c r="B61" t="s">
        <v>254</v>
      </c>
    </row>
    <row r="62" spans="1:2" x14ac:dyDescent="0.25">
      <c r="A62" t="s">
        <v>154</v>
      </c>
      <c r="B62" t="s">
        <v>255</v>
      </c>
    </row>
    <row r="63" spans="1:2" x14ac:dyDescent="0.25">
      <c r="A63" t="s">
        <v>155</v>
      </c>
      <c r="B63" t="s">
        <v>255</v>
      </c>
    </row>
    <row r="64" spans="1:2" x14ac:dyDescent="0.25">
      <c r="A64" t="s">
        <v>156</v>
      </c>
      <c r="B64" t="s">
        <v>255</v>
      </c>
    </row>
    <row r="65" spans="1:2" x14ac:dyDescent="0.25">
      <c r="A65" t="s">
        <v>157</v>
      </c>
      <c r="B65" t="s">
        <v>255</v>
      </c>
    </row>
    <row r="66" spans="1:2" x14ac:dyDescent="0.25">
      <c r="A66" t="s">
        <v>158</v>
      </c>
      <c r="B66" t="s">
        <v>256</v>
      </c>
    </row>
    <row r="67" spans="1:2" x14ac:dyDescent="0.25">
      <c r="A67" t="s">
        <v>159</v>
      </c>
      <c r="B67" t="s">
        <v>257</v>
      </c>
    </row>
    <row r="68" spans="1:2" x14ac:dyDescent="0.25">
      <c r="A68" t="s">
        <v>160</v>
      </c>
      <c r="B68" t="s">
        <v>258</v>
      </c>
    </row>
    <row r="69" spans="1:2" x14ac:dyDescent="0.25">
      <c r="A69" t="s">
        <v>161</v>
      </c>
      <c r="B69" t="s">
        <v>258</v>
      </c>
    </row>
    <row r="70" spans="1:2" x14ac:dyDescent="0.25">
      <c r="A70" t="s">
        <v>162</v>
      </c>
      <c r="B70" t="s">
        <v>258</v>
      </c>
    </row>
    <row r="71" spans="1:2" x14ac:dyDescent="0.25">
      <c r="A71" t="s">
        <v>163</v>
      </c>
      <c r="B71" t="s">
        <v>258</v>
      </c>
    </row>
    <row r="72" spans="1:2" x14ac:dyDescent="0.25">
      <c r="A72" t="s">
        <v>164</v>
      </c>
      <c r="B72" t="s">
        <v>259</v>
      </c>
    </row>
    <row r="73" spans="1:2" x14ac:dyDescent="0.25">
      <c r="A73" t="s">
        <v>165</v>
      </c>
      <c r="B73" t="s">
        <v>260</v>
      </c>
    </row>
    <row r="74" spans="1:2" x14ac:dyDescent="0.25">
      <c r="A74" t="s">
        <v>166</v>
      </c>
      <c r="B74" t="s">
        <v>261</v>
      </c>
    </row>
    <row r="75" spans="1:2" x14ac:dyDescent="0.25">
      <c r="A75" t="s">
        <v>167</v>
      </c>
      <c r="B75" t="s">
        <v>261</v>
      </c>
    </row>
    <row r="76" spans="1:2" x14ac:dyDescent="0.25">
      <c r="A76" t="s">
        <v>168</v>
      </c>
      <c r="B76" t="s">
        <v>262</v>
      </c>
    </row>
    <row r="77" spans="1:2" x14ac:dyDescent="0.25">
      <c r="A77" t="s">
        <v>169</v>
      </c>
      <c r="B77" t="s">
        <v>262</v>
      </c>
    </row>
    <row r="78" spans="1:2" x14ac:dyDescent="0.25">
      <c r="A78" t="s">
        <v>170</v>
      </c>
      <c r="B78" t="s">
        <v>263</v>
      </c>
    </row>
    <row r="79" spans="1:2" x14ac:dyDescent="0.25">
      <c r="A79" t="s">
        <v>171</v>
      </c>
      <c r="B79" t="s">
        <v>255</v>
      </c>
    </row>
    <row r="80" spans="1:2" x14ac:dyDescent="0.25">
      <c r="A80" s="5" t="s">
        <v>172</v>
      </c>
      <c r="B80" t="s">
        <v>264</v>
      </c>
    </row>
    <row r="81" spans="1:2" x14ac:dyDescent="0.25">
      <c r="A81" s="4" t="s">
        <v>265</v>
      </c>
      <c r="B81" s="2"/>
    </row>
    <row r="82" spans="1:2" x14ac:dyDescent="0.25">
      <c r="A82" t="s">
        <v>174</v>
      </c>
      <c r="B82" t="s">
        <v>255</v>
      </c>
    </row>
    <row r="83" spans="1:2" x14ac:dyDescent="0.25">
      <c r="A83" t="s">
        <v>175</v>
      </c>
      <c r="B83" t="s">
        <v>255</v>
      </c>
    </row>
    <row r="84" spans="1:2" x14ac:dyDescent="0.25">
      <c r="A84" t="s">
        <v>176</v>
      </c>
      <c r="B84" t="s">
        <v>255</v>
      </c>
    </row>
    <row r="85" spans="1:2" x14ac:dyDescent="0.25">
      <c r="A85" t="s">
        <v>177</v>
      </c>
      <c r="B85" t="s">
        <v>255</v>
      </c>
    </row>
    <row r="86" spans="1:2" x14ac:dyDescent="0.25">
      <c r="A86" t="s">
        <v>178</v>
      </c>
      <c r="B86" t="s">
        <v>255</v>
      </c>
    </row>
    <row r="87" spans="1:2" x14ac:dyDescent="0.25">
      <c r="A87" t="s">
        <v>179</v>
      </c>
      <c r="B87" t="s">
        <v>253</v>
      </c>
    </row>
    <row r="88" spans="1:2" x14ac:dyDescent="0.25">
      <c r="A88" t="s">
        <v>180</v>
      </c>
      <c r="B88" t="s">
        <v>253</v>
      </c>
    </row>
    <row r="89" spans="1:2" x14ac:dyDescent="0.25">
      <c r="A89" t="s">
        <v>181</v>
      </c>
      <c r="B89" t="s">
        <v>226</v>
      </c>
    </row>
    <row r="90" spans="1:2" x14ac:dyDescent="0.25">
      <c r="A90" t="s">
        <v>182</v>
      </c>
      <c r="B90" t="s">
        <v>266</v>
      </c>
    </row>
    <row r="91" spans="1:2" x14ac:dyDescent="0.25">
      <c r="A91" t="s">
        <v>183</v>
      </c>
      <c r="B91" t="s">
        <v>266</v>
      </c>
    </row>
    <row r="92" spans="1:2" x14ac:dyDescent="0.25">
      <c r="A92" t="s">
        <v>184</v>
      </c>
      <c r="B92" t="s">
        <v>266</v>
      </c>
    </row>
    <row r="93" spans="1:2" x14ac:dyDescent="0.25">
      <c r="A93" t="s">
        <v>185</v>
      </c>
      <c r="B93" t="s">
        <v>266</v>
      </c>
    </row>
    <row r="94" spans="1:2" x14ac:dyDescent="0.25">
      <c r="A94" t="s">
        <v>186</v>
      </c>
      <c r="B94" t="s">
        <v>267</v>
      </c>
    </row>
    <row r="95" spans="1:2" x14ac:dyDescent="0.25">
      <c r="A95" t="s">
        <v>187</v>
      </c>
      <c r="B95" t="s">
        <v>268</v>
      </c>
    </row>
    <row r="96" spans="1:2" x14ac:dyDescent="0.25">
      <c r="A96" t="s">
        <v>188</v>
      </c>
      <c r="B96" t="s">
        <v>268</v>
      </c>
    </row>
    <row r="97" spans="1:2" x14ac:dyDescent="0.25">
      <c r="A97" t="s">
        <v>189</v>
      </c>
      <c r="B97" t="s">
        <v>253</v>
      </c>
    </row>
    <row r="98" spans="1:2" x14ac:dyDescent="0.25">
      <c r="A98" t="s">
        <v>190</v>
      </c>
      <c r="B98" t="s">
        <v>253</v>
      </c>
    </row>
    <row r="99" spans="1:2" x14ac:dyDescent="0.25">
      <c r="A99" t="s">
        <v>191</v>
      </c>
      <c r="B99" t="s">
        <v>266</v>
      </c>
    </row>
    <row r="100" spans="1:2" x14ac:dyDescent="0.25">
      <c r="A100" t="s">
        <v>192</v>
      </c>
      <c r="B100" t="s">
        <v>252</v>
      </c>
    </row>
    <row r="101" spans="1:2" x14ac:dyDescent="0.25">
      <c r="A101" t="s">
        <v>193</v>
      </c>
      <c r="B101" t="s">
        <v>266</v>
      </c>
    </row>
    <row r="102" spans="1:2" x14ac:dyDescent="0.25">
      <c r="A102" t="s">
        <v>194</v>
      </c>
      <c r="B102" t="s">
        <v>266</v>
      </c>
    </row>
    <row r="103" spans="1:2" x14ac:dyDescent="0.25">
      <c r="A103" t="s">
        <v>195</v>
      </c>
      <c r="B103" t="s">
        <v>236</v>
      </c>
    </row>
    <row r="104" spans="1:2" x14ac:dyDescent="0.25">
      <c r="A104" t="s">
        <v>196</v>
      </c>
      <c r="B104" t="s">
        <v>266</v>
      </c>
    </row>
    <row r="105" spans="1:2" x14ac:dyDescent="0.25">
      <c r="A105" t="s">
        <v>197</v>
      </c>
      <c r="B105" t="s">
        <v>266</v>
      </c>
    </row>
    <row r="106" spans="1:2" x14ac:dyDescent="0.25">
      <c r="A106" t="s">
        <v>198</v>
      </c>
      <c r="B106" t="s">
        <v>255</v>
      </c>
    </row>
    <row r="107" spans="1:2" x14ac:dyDescent="0.25">
      <c r="A107" t="s">
        <v>199</v>
      </c>
      <c r="B107" t="s">
        <v>255</v>
      </c>
    </row>
    <row r="108" spans="1:2" x14ac:dyDescent="0.25">
      <c r="A108" t="s">
        <v>200</v>
      </c>
      <c r="B108" t="s">
        <v>260</v>
      </c>
    </row>
    <row r="109" spans="1:2" x14ac:dyDescent="0.25">
      <c r="A109" s="2" t="s">
        <v>201</v>
      </c>
      <c r="B109" s="2"/>
    </row>
    <row r="110" spans="1:2" x14ac:dyDescent="0.25">
      <c r="A110" t="s">
        <v>202</v>
      </c>
      <c r="B110" t="s">
        <v>261</v>
      </c>
    </row>
    <row r="111" spans="1:2" x14ac:dyDescent="0.25">
      <c r="A111" t="s">
        <v>203</v>
      </c>
      <c r="B111" t="s">
        <v>217</v>
      </c>
    </row>
    <row r="112" spans="1:2" x14ac:dyDescent="0.25">
      <c r="A112" t="s">
        <v>204</v>
      </c>
      <c r="B112" t="s">
        <v>217</v>
      </c>
    </row>
    <row r="113" spans="1:2" x14ac:dyDescent="0.25">
      <c r="A113" t="s">
        <v>205</v>
      </c>
      <c r="B113" t="s">
        <v>258</v>
      </c>
    </row>
    <row r="114" spans="1:2" x14ac:dyDescent="0.25">
      <c r="A114" t="s">
        <v>206</v>
      </c>
      <c r="B114" t="s">
        <v>255</v>
      </c>
    </row>
    <row r="115" spans="1:2" x14ac:dyDescent="0.25">
      <c r="A115" t="s">
        <v>207</v>
      </c>
      <c r="B115" t="s">
        <v>252</v>
      </c>
    </row>
    <row r="116" spans="1:2" x14ac:dyDescent="0.25">
      <c r="A116" t="s">
        <v>208</v>
      </c>
      <c r="B116" t="s">
        <v>260</v>
      </c>
    </row>
    <row r="117" spans="1:2" x14ac:dyDescent="0.25">
      <c r="A117" t="s">
        <v>209</v>
      </c>
      <c r="B117" t="s">
        <v>269</v>
      </c>
    </row>
  </sheetData>
  <mergeCells count="1">
    <mergeCell ref="D1:E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F18C-DBBA-43BF-844D-4CF14E061BD3}">
  <sheetPr filterMode="1"/>
  <dimension ref="A1:I112"/>
  <sheetViews>
    <sheetView workbookViewId="0">
      <pane ySplit="1" topLeftCell="A16" activePane="bottomLeft" state="frozen"/>
      <selection pane="bottomLeft" activeCell="A104" sqref="A104:XFD104"/>
    </sheetView>
  </sheetViews>
  <sheetFormatPr defaultRowHeight="15.75" x14ac:dyDescent="0.25"/>
  <cols>
    <col min="2" max="2" width="47.125" bestFit="1" customWidth="1"/>
    <col min="3" max="3" width="17.625" bestFit="1" customWidth="1"/>
  </cols>
  <sheetData>
    <row r="1" spans="1:9" x14ac:dyDescent="0.25">
      <c r="A1" t="s">
        <v>270</v>
      </c>
      <c r="B1" s="15" t="s">
        <v>271</v>
      </c>
      <c r="C1" s="15" t="s">
        <v>272</v>
      </c>
      <c r="D1" s="15" t="s">
        <v>273</v>
      </c>
      <c r="E1" s="15"/>
      <c r="F1" s="15"/>
      <c r="G1" s="15"/>
      <c r="H1" s="2"/>
    </row>
    <row r="2" spans="1:9" s="16" customFormat="1" hidden="1" x14ac:dyDescent="0.25">
      <c r="B2" s="15" t="s">
        <v>274</v>
      </c>
      <c r="C2" s="15"/>
      <c r="D2" s="15"/>
      <c r="E2" s="15"/>
      <c r="F2" s="15"/>
      <c r="G2" s="15"/>
      <c r="H2" s="15"/>
    </row>
    <row r="3" spans="1:9" x14ac:dyDescent="0.25">
      <c r="A3" t="s">
        <v>275</v>
      </c>
      <c r="B3" t="s">
        <v>19</v>
      </c>
      <c r="C3" t="s">
        <v>276</v>
      </c>
      <c r="D3" t="s">
        <v>277</v>
      </c>
      <c r="I3" s="17"/>
    </row>
    <row r="4" spans="1:9" x14ac:dyDescent="0.25">
      <c r="A4" t="s">
        <v>275</v>
      </c>
      <c r="B4" t="s">
        <v>23</v>
      </c>
      <c r="C4" t="s">
        <v>276</v>
      </c>
      <c r="D4" t="s">
        <v>277</v>
      </c>
      <c r="I4" s="17"/>
    </row>
    <row r="5" spans="1:9" x14ac:dyDescent="0.25">
      <c r="A5" t="s">
        <v>275</v>
      </c>
      <c r="B5" t="s">
        <v>24</v>
      </c>
      <c r="C5" t="s">
        <v>276</v>
      </c>
      <c r="D5" t="s">
        <v>277</v>
      </c>
      <c r="I5" s="17"/>
    </row>
    <row r="6" spans="1:9" x14ac:dyDescent="0.25">
      <c r="A6" t="s">
        <v>275</v>
      </c>
      <c r="B6" t="s">
        <v>25</v>
      </c>
      <c r="C6" t="s">
        <v>276</v>
      </c>
      <c r="D6" t="s">
        <v>277</v>
      </c>
      <c r="I6" s="17"/>
    </row>
    <row r="7" spans="1:9" x14ac:dyDescent="0.25">
      <c r="A7" t="s">
        <v>275</v>
      </c>
      <c r="B7" t="s">
        <v>26</v>
      </c>
      <c r="C7" t="s">
        <v>276</v>
      </c>
      <c r="D7" t="s">
        <v>277</v>
      </c>
      <c r="I7" s="17"/>
    </row>
    <row r="8" spans="1:9" hidden="1" x14ac:dyDescent="0.25">
      <c r="A8" t="s">
        <v>278</v>
      </c>
      <c r="B8" t="s">
        <v>27</v>
      </c>
      <c r="C8" t="s">
        <v>279</v>
      </c>
      <c r="D8" t="s">
        <v>280</v>
      </c>
    </row>
    <row r="9" spans="1:9" hidden="1" x14ac:dyDescent="0.25">
      <c r="A9" t="s">
        <v>278</v>
      </c>
      <c r="B9" t="s">
        <v>281</v>
      </c>
      <c r="C9" t="s">
        <v>279</v>
      </c>
      <c r="D9" t="s">
        <v>280</v>
      </c>
    </row>
    <row r="10" spans="1:9" hidden="1" x14ac:dyDescent="0.25">
      <c r="A10" t="s">
        <v>278</v>
      </c>
      <c r="B10" t="s">
        <v>282</v>
      </c>
      <c r="C10" t="s">
        <v>279</v>
      </c>
      <c r="D10" t="s">
        <v>280</v>
      </c>
    </row>
    <row r="11" spans="1:9" hidden="1" x14ac:dyDescent="0.25">
      <c r="B11" s="15" t="s">
        <v>283</v>
      </c>
      <c r="C11" s="2"/>
      <c r="D11" s="2"/>
      <c r="E11" s="2"/>
      <c r="F11" s="2"/>
      <c r="G11" s="2"/>
      <c r="H11" s="2"/>
    </row>
    <row r="12" spans="1:9" x14ac:dyDescent="0.25">
      <c r="A12" t="s">
        <v>275</v>
      </c>
      <c r="B12" t="s">
        <v>33</v>
      </c>
      <c r="C12" t="s">
        <v>276</v>
      </c>
      <c r="D12" t="s">
        <v>277</v>
      </c>
      <c r="I12" s="17"/>
    </row>
    <row r="13" spans="1:9" x14ac:dyDescent="0.25">
      <c r="A13" t="s">
        <v>275</v>
      </c>
      <c r="B13" t="s">
        <v>284</v>
      </c>
      <c r="C13" t="s">
        <v>276</v>
      </c>
      <c r="D13" t="s">
        <v>277</v>
      </c>
      <c r="I13" s="17"/>
    </row>
    <row r="14" spans="1:9" x14ac:dyDescent="0.25">
      <c r="A14" t="s">
        <v>275</v>
      </c>
      <c r="B14" t="s">
        <v>285</v>
      </c>
      <c r="C14" t="s">
        <v>276</v>
      </c>
      <c r="D14" t="s">
        <v>277</v>
      </c>
      <c r="I14" s="17"/>
    </row>
    <row r="15" spans="1:9" x14ac:dyDescent="0.25">
      <c r="A15" t="s">
        <v>275</v>
      </c>
      <c r="B15" t="s">
        <v>286</v>
      </c>
      <c r="C15" t="s">
        <v>276</v>
      </c>
      <c r="D15" t="s">
        <v>277</v>
      </c>
      <c r="I15" s="17"/>
    </row>
    <row r="16" spans="1:9" x14ac:dyDescent="0.25">
      <c r="A16" t="s">
        <v>275</v>
      </c>
      <c r="B16" t="s">
        <v>287</v>
      </c>
      <c r="C16" t="s">
        <v>276</v>
      </c>
      <c r="D16" t="s">
        <v>277</v>
      </c>
      <c r="I16" s="17"/>
    </row>
    <row r="17" spans="1:9" x14ac:dyDescent="0.25">
      <c r="A17" t="s">
        <v>275</v>
      </c>
      <c r="B17" t="s">
        <v>288</v>
      </c>
      <c r="C17" t="s">
        <v>276</v>
      </c>
      <c r="D17" t="s">
        <v>277</v>
      </c>
      <c r="I17" s="17"/>
    </row>
    <row r="18" spans="1:9" x14ac:dyDescent="0.25">
      <c r="A18" t="s">
        <v>275</v>
      </c>
      <c r="B18" t="s">
        <v>289</v>
      </c>
      <c r="C18" t="s">
        <v>276</v>
      </c>
      <c r="D18" t="s">
        <v>277</v>
      </c>
      <c r="I18" s="17"/>
    </row>
    <row r="19" spans="1:9" x14ac:dyDescent="0.25">
      <c r="A19" t="s">
        <v>275</v>
      </c>
      <c r="B19" t="s">
        <v>290</v>
      </c>
      <c r="C19" t="s">
        <v>276</v>
      </c>
      <c r="D19" t="s">
        <v>277</v>
      </c>
      <c r="I19" s="17"/>
    </row>
    <row r="20" spans="1:9" x14ac:dyDescent="0.25">
      <c r="B20" s="15" t="s">
        <v>291</v>
      </c>
      <c r="C20" s="15"/>
      <c r="D20" s="15"/>
      <c r="E20" s="15"/>
      <c r="F20" s="15"/>
      <c r="G20" s="15"/>
      <c r="H20" s="15"/>
      <c r="I20" s="17"/>
    </row>
    <row r="21" spans="1:9" x14ac:dyDescent="0.25">
      <c r="A21" t="s">
        <v>278</v>
      </c>
      <c r="B21" t="s">
        <v>45</v>
      </c>
      <c r="C21" t="s">
        <v>279</v>
      </c>
      <c r="D21" t="s">
        <v>280</v>
      </c>
      <c r="I21" s="17"/>
    </row>
    <row r="22" spans="1:9" x14ac:dyDescent="0.25">
      <c r="A22" t="s">
        <v>278</v>
      </c>
      <c r="B22" t="s">
        <v>46</v>
      </c>
      <c r="C22" t="s">
        <v>279</v>
      </c>
      <c r="D22" t="s">
        <v>280</v>
      </c>
      <c r="I22" s="17"/>
    </row>
    <row r="23" spans="1:9" x14ac:dyDescent="0.25">
      <c r="A23" t="s">
        <v>278</v>
      </c>
      <c r="B23" t="s">
        <v>47</v>
      </c>
      <c r="C23" t="s">
        <v>279</v>
      </c>
      <c r="D23" t="s">
        <v>280</v>
      </c>
      <c r="I23" s="17"/>
    </row>
    <row r="24" spans="1:9" x14ac:dyDescent="0.25">
      <c r="A24" t="s">
        <v>278</v>
      </c>
      <c r="B24" t="s">
        <v>292</v>
      </c>
      <c r="C24" t="s">
        <v>279</v>
      </c>
      <c r="D24" t="s">
        <v>280</v>
      </c>
      <c r="I24" s="17"/>
    </row>
    <row r="25" spans="1:9" x14ac:dyDescent="0.25">
      <c r="A25" t="s">
        <v>278</v>
      </c>
      <c r="B25" t="s">
        <v>293</v>
      </c>
      <c r="C25" t="s">
        <v>279</v>
      </c>
      <c r="D25" t="s">
        <v>280</v>
      </c>
      <c r="I25" s="17"/>
    </row>
    <row r="26" spans="1:9" x14ac:dyDescent="0.25">
      <c r="B26" s="15" t="s">
        <v>294</v>
      </c>
      <c r="C26" s="2"/>
      <c r="D26" s="2"/>
      <c r="E26" s="2"/>
      <c r="F26" s="2"/>
      <c r="G26" s="2"/>
      <c r="H26" s="2"/>
    </row>
    <row r="27" spans="1:9" x14ac:dyDescent="0.25">
      <c r="A27" t="s">
        <v>278</v>
      </c>
      <c r="B27" t="s">
        <v>295</v>
      </c>
      <c r="C27" t="s">
        <v>296</v>
      </c>
      <c r="D27" t="s">
        <v>297</v>
      </c>
    </row>
    <row r="28" spans="1:9" x14ac:dyDescent="0.25">
      <c r="A28" t="s">
        <v>278</v>
      </c>
      <c r="B28" t="s">
        <v>56</v>
      </c>
      <c r="C28" t="s">
        <v>296</v>
      </c>
      <c r="D28" t="s">
        <v>297</v>
      </c>
    </row>
    <row r="29" spans="1:9" x14ac:dyDescent="0.25">
      <c r="A29" t="s">
        <v>278</v>
      </c>
      <c r="B29" t="s">
        <v>298</v>
      </c>
      <c r="C29" t="s">
        <v>296</v>
      </c>
      <c r="D29" t="s">
        <v>297</v>
      </c>
    </row>
    <row r="30" spans="1:9" x14ac:dyDescent="0.25">
      <c r="A30" t="s">
        <v>278</v>
      </c>
      <c r="B30" t="s">
        <v>299</v>
      </c>
      <c r="C30" t="s">
        <v>296</v>
      </c>
      <c r="D30" t="s">
        <v>297</v>
      </c>
    </row>
    <row r="31" spans="1:9" x14ac:dyDescent="0.25">
      <c r="A31" t="s">
        <v>278</v>
      </c>
      <c r="B31" t="s">
        <v>300</v>
      </c>
      <c r="C31" t="s">
        <v>296</v>
      </c>
      <c r="D31" t="s">
        <v>297</v>
      </c>
    </row>
    <row r="32" spans="1:9" x14ac:dyDescent="0.25">
      <c r="A32" t="s">
        <v>278</v>
      </c>
      <c r="B32" t="s">
        <v>301</v>
      </c>
      <c r="C32" t="s">
        <v>296</v>
      </c>
      <c r="D32" t="s">
        <v>297</v>
      </c>
    </row>
    <row r="33" spans="1:4" x14ac:dyDescent="0.25">
      <c r="A33" t="s">
        <v>278</v>
      </c>
      <c r="B33" t="s">
        <v>57</v>
      </c>
      <c r="C33" t="s">
        <v>296</v>
      </c>
      <c r="D33" t="s">
        <v>297</v>
      </c>
    </row>
    <row r="34" spans="1:4" x14ac:dyDescent="0.25">
      <c r="A34" t="s">
        <v>278</v>
      </c>
      <c r="B34" t="s">
        <v>59</v>
      </c>
      <c r="C34" t="s">
        <v>296</v>
      </c>
      <c r="D34" t="s">
        <v>297</v>
      </c>
    </row>
    <row r="35" spans="1:4" x14ac:dyDescent="0.25">
      <c r="A35" t="s">
        <v>278</v>
      </c>
      <c r="B35" t="s">
        <v>60</v>
      </c>
      <c r="C35" t="s">
        <v>296</v>
      </c>
      <c r="D35" t="s">
        <v>297</v>
      </c>
    </row>
    <row r="36" spans="1:4" x14ac:dyDescent="0.25">
      <c r="A36" t="s">
        <v>278</v>
      </c>
      <c r="B36" t="s">
        <v>302</v>
      </c>
      <c r="C36" t="s">
        <v>296</v>
      </c>
      <c r="D36" t="s">
        <v>297</v>
      </c>
    </row>
    <row r="37" spans="1:4" x14ac:dyDescent="0.25">
      <c r="A37" t="s">
        <v>278</v>
      </c>
      <c r="B37" t="s">
        <v>303</v>
      </c>
      <c r="C37" t="s">
        <v>296</v>
      </c>
      <c r="D37" t="s">
        <v>297</v>
      </c>
    </row>
    <row r="38" spans="1:4" x14ac:dyDescent="0.25">
      <c r="A38" t="s">
        <v>278</v>
      </c>
      <c r="B38" t="s">
        <v>304</v>
      </c>
      <c r="C38" t="s">
        <v>296</v>
      </c>
      <c r="D38" t="s">
        <v>297</v>
      </c>
    </row>
    <row r="39" spans="1:4" x14ac:dyDescent="0.25">
      <c r="A39" t="s">
        <v>278</v>
      </c>
      <c r="B39" t="s">
        <v>61</v>
      </c>
      <c r="C39" t="s">
        <v>296</v>
      </c>
      <c r="D39" t="s">
        <v>297</v>
      </c>
    </row>
    <row r="40" spans="1:4" x14ac:dyDescent="0.25">
      <c r="A40" t="s">
        <v>278</v>
      </c>
      <c r="B40" t="s">
        <v>305</v>
      </c>
      <c r="C40" t="s">
        <v>296</v>
      </c>
      <c r="D40" t="s">
        <v>297</v>
      </c>
    </row>
    <row r="41" spans="1:4" x14ac:dyDescent="0.25">
      <c r="A41" t="s">
        <v>278</v>
      </c>
      <c r="B41" t="s">
        <v>306</v>
      </c>
      <c r="C41" t="s">
        <v>296</v>
      </c>
      <c r="D41" t="s">
        <v>297</v>
      </c>
    </row>
    <row r="42" spans="1:4" x14ac:dyDescent="0.25">
      <c r="A42" t="s">
        <v>278</v>
      </c>
      <c r="B42" t="s">
        <v>307</v>
      </c>
      <c r="C42" t="s">
        <v>296</v>
      </c>
      <c r="D42" t="s">
        <v>297</v>
      </c>
    </row>
    <row r="43" spans="1:4" x14ac:dyDescent="0.25">
      <c r="A43" t="s">
        <v>278</v>
      </c>
      <c r="B43" t="s">
        <v>308</v>
      </c>
      <c r="C43" t="s">
        <v>296</v>
      </c>
      <c r="D43" t="s">
        <v>297</v>
      </c>
    </row>
    <row r="44" spans="1:4" x14ac:dyDescent="0.25">
      <c r="A44" t="s">
        <v>278</v>
      </c>
      <c r="B44" t="s">
        <v>67</v>
      </c>
      <c r="C44" t="s">
        <v>296</v>
      </c>
      <c r="D44" t="s">
        <v>297</v>
      </c>
    </row>
    <row r="45" spans="1:4" x14ac:dyDescent="0.25">
      <c r="A45" t="s">
        <v>278</v>
      </c>
      <c r="B45" t="s">
        <v>68</v>
      </c>
      <c r="C45" t="s">
        <v>296</v>
      </c>
      <c r="D45" t="s">
        <v>297</v>
      </c>
    </row>
    <row r="46" spans="1:4" x14ac:dyDescent="0.25">
      <c r="A46" t="s">
        <v>278</v>
      </c>
      <c r="B46" t="s">
        <v>73</v>
      </c>
      <c r="C46" t="s">
        <v>296</v>
      </c>
      <c r="D46" t="s">
        <v>297</v>
      </c>
    </row>
    <row r="47" spans="1:4" x14ac:dyDescent="0.25">
      <c r="A47" t="s">
        <v>278</v>
      </c>
      <c r="B47" t="s">
        <v>309</v>
      </c>
      <c r="C47" t="s">
        <v>296</v>
      </c>
      <c r="D47" t="s">
        <v>297</v>
      </c>
    </row>
    <row r="48" spans="1:4" x14ac:dyDescent="0.25">
      <c r="A48" t="s">
        <v>278</v>
      </c>
      <c r="B48" t="s">
        <v>310</v>
      </c>
      <c r="C48" t="s">
        <v>296</v>
      </c>
      <c r="D48" t="s">
        <v>297</v>
      </c>
    </row>
    <row r="49" spans="1:4" x14ac:dyDescent="0.25">
      <c r="A49" t="s">
        <v>278</v>
      </c>
      <c r="B49" t="s">
        <v>311</v>
      </c>
      <c r="C49" t="s">
        <v>296</v>
      </c>
      <c r="D49" t="s">
        <v>297</v>
      </c>
    </row>
    <row r="50" spans="1:4" x14ac:dyDescent="0.25">
      <c r="A50" t="s">
        <v>278</v>
      </c>
      <c r="B50" t="s">
        <v>312</v>
      </c>
      <c r="C50" t="s">
        <v>296</v>
      </c>
      <c r="D50" t="s">
        <v>297</v>
      </c>
    </row>
    <row r="51" spans="1:4" x14ac:dyDescent="0.25">
      <c r="A51" t="s">
        <v>278</v>
      </c>
      <c r="B51" t="s">
        <v>313</v>
      </c>
      <c r="C51" t="s">
        <v>296</v>
      </c>
      <c r="D51" t="s">
        <v>297</v>
      </c>
    </row>
    <row r="52" spans="1:4" x14ac:dyDescent="0.25">
      <c r="A52" t="s">
        <v>278</v>
      </c>
      <c r="B52" t="s">
        <v>314</v>
      </c>
      <c r="C52" t="s">
        <v>296</v>
      </c>
      <c r="D52" t="s">
        <v>297</v>
      </c>
    </row>
    <row r="53" spans="1:4" x14ac:dyDescent="0.25">
      <c r="A53" t="s">
        <v>278</v>
      </c>
      <c r="B53" t="s">
        <v>75</v>
      </c>
      <c r="C53" t="s">
        <v>296</v>
      </c>
      <c r="D53" t="s">
        <v>297</v>
      </c>
    </row>
    <row r="54" spans="1:4" x14ac:dyDescent="0.25">
      <c r="A54" t="s">
        <v>278</v>
      </c>
      <c r="B54" t="s">
        <v>315</v>
      </c>
      <c r="C54" t="s">
        <v>296</v>
      </c>
      <c r="D54" t="s">
        <v>297</v>
      </c>
    </row>
    <row r="55" spans="1:4" x14ac:dyDescent="0.25">
      <c r="A55" t="s">
        <v>278</v>
      </c>
      <c r="B55" t="s">
        <v>316</v>
      </c>
      <c r="C55" t="s">
        <v>296</v>
      </c>
      <c r="D55" t="s">
        <v>297</v>
      </c>
    </row>
    <row r="56" spans="1:4" x14ac:dyDescent="0.25">
      <c r="A56" t="s">
        <v>278</v>
      </c>
      <c r="B56" t="s">
        <v>317</v>
      </c>
      <c r="C56" t="s">
        <v>296</v>
      </c>
      <c r="D56" t="s">
        <v>297</v>
      </c>
    </row>
    <row r="57" spans="1:4" x14ac:dyDescent="0.25">
      <c r="A57" t="s">
        <v>278</v>
      </c>
      <c r="B57" t="s">
        <v>318</v>
      </c>
      <c r="C57" t="s">
        <v>296</v>
      </c>
      <c r="D57" t="s">
        <v>297</v>
      </c>
    </row>
    <row r="58" spans="1:4" x14ac:dyDescent="0.25">
      <c r="A58" t="s">
        <v>278</v>
      </c>
      <c r="B58" t="s">
        <v>77</v>
      </c>
      <c r="C58" t="s">
        <v>296</v>
      </c>
      <c r="D58" t="s">
        <v>297</v>
      </c>
    </row>
    <row r="59" spans="1:4" x14ac:dyDescent="0.25">
      <c r="A59" t="s">
        <v>278</v>
      </c>
      <c r="B59" t="s">
        <v>78</v>
      </c>
      <c r="C59" t="s">
        <v>296</v>
      </c>
      <c r="D59" t="s">
        <v>297</v>
      </c>
    </row>
    <row r="60" spans="1:4" x14ac:dyDescent="0.25">
      <c r="A60" t="s">
        <v>278</v>
      </c>
      <c r="B60" t="s">
        <v>319</v>
      </c>
      <c r="C60" t="s">
        <v>296</v>
      </c>
      <c r="D60" t="s">
        <v>297</v>
      </c>
    </row>
    <row r="61" spans="1:4" x14ac:dyDescent="0.25">
      <c r="A61" t="s">
        <v>278</v>
      </c>
      <c r="B61" t="s">
        <v>320</v>
      </c>
      <c r="C61" t="s">
        <v>296</v>
      </c>
      <c r="D61" t="s">
        <v>297</v>
      </c>
    </row>
    <row r="62" spans="1:4" x14ac:dyDescent="0.25">
      <c r="A62" t="s">
        <v>278</v>
      </c>
      <c r="B62" t="s">
        <v>83</v>
      </c>
      <c r="C62" t="s">
        <v>296</v>
      </c>
      <c r="D62" t="s">
        <v>297</v>
      </c>
    </row>
    <row r="63" spans="1:4" x14ac:dyDescent="0.25">
      <c r="A63" t="s">
        <v>278</v>
      </c>
      <c r="B63" t="s">
        <v>321</v>
      </c>
      <c r="C63" t="s">
        <v>296</v>
      </c>
      <c r="D63" t="s">
        <v>297</v>
      </c>
    </row>
    <row r="64" spans="1:4" x14ac:dyDescent="0.25">
      <c r="A64" t="s">
        <v>278</v>
      </c>
      <c r="B64" t="s">
        <v>322</v>
      </c>
      <c r="C64" t="s">
        <v>296</v>
      </c>
      <c r="D64" t="s">
        <v>297</v>
      </c>
    </row>
    <row r="65" spans="1:9" x14ac:dyDescent="0.25">
      <c r="A65" t="s">
        <v>278</v>
      </c>
      <c r="B65" t="s">
        <v>85</v>
      </c>
      <c r="C65" t="s">
        <v>296</v>
      </c>
      <c r="D65" t="s">
        <v>297</v>
      </c>
    </row>
    <row r="66" spans="1:9" x14ac:dyDescent="0.25">
      <c r="A66" t="s">
        <v>278</v>
      </c>
      <c r="B66" t="s">
        <v>323</v>
      </c>
      <c r="C66" t="s">
        <v>296</v>
      </c>
      <c r="D66" t="s">
        <v>297</v>
      </c>
    </row>
    <row r="67" spans="1:9" x14ac:dyDescent="0.25">
      <c r="A67" t="s">
        <v>278</v>
      </c>
      <c r="B67" t="s">
        <v>86</v>
      </c>
      <c r="C67" t="s">
        <v>296</v>
      </c>
      <c r="D67" t="s">
        <v>297</v>
      </c>
    </row>
    <row r="68" spans="1:9" x14ac:dyDescent="0.25">
      <c r="A68" t="s">
        <v>278</v>
      </c>
      <c r="B68" t="s">
        <v>324</v>
      </c>
      <c r="C68" t="s">
        <v>296</v>
      </c>
      <c r="D68" t="s">
        <v>297</v>
      </c>
    </row>
    <row r="69" spans="1:9" x14ac:dyDescent="0.25">
      <c r="A69" t="s">
        <v>278</v>
      </c>
      <c r="B69" t="s">
        <v>325</v>
      </c>
      <c r="C69" t="s">
        <v>296</v>
      </c>
      <c r="D69" t="s">
        <v>297</v>
      </c>
    </row>
    <row r="70" spans="1:9" x14ac:dyDescent="0.25">
      <c r="A70" t="s">
        <v>278</v>
      </c>
      <c r="B70" t="s">
        <v>326</v>
      </c>
      <c r="C70" t="s">
        <v>296</v>
      </c>
      <c r="D70" t="s">
        <v>297</v>
      </c>
    </row>
    <row r="71" spans="1:9" x14ac:dyDescent="0.25">
      <c r="A71" t="s">
        <v>278</v>
      </c>
      <c r="B71" t="s">
        <v>87</v>
      </c>
      <c r="C71" t="s">
        <v>296</v>
      </c>
      <c r="D71" t="s">
        <v>297</v>
      </c>
    </row>
    <row r="72" spans="1:9" x14ac:dyDescent="0.25">
      <c r="A72" t="s">
        <v>278</v>
      </c>
      <c r="B72" t="s">
        <v>327</v>
      </c>
      <c r="C72" t="s">
        <v>296</v>
      </c>
      <c r="D72" t="s">
        <v>297</v>
      </c>
    </row>
    <row r="73" spans="1:9" x14ac:dyDescent="0.25">
      <c r="A73" t="s">
        <v>278</v>
      </c>
      <c r="B73" t="s">
        <v>328</v>
      </c>
      <c r="C73" t="s">
        <v>296</v>
      </c>
      <c r="D73" t="s">
        <v>297</v>
      </c>
    </row>
    <row r="74" spans="1:9" x14ac:dyDescent="0.25">
      <c r="A74" t="s">
        <v>278</v>
      </c>
      <c r="B74" t="s">
        <v>329</v>
      </c>
      <c r="C74" t="s">
        <v>296</v>
      </c>
      <c r="D74" t="s">
        <v>297</v>
      </c>
    </row>
    <row r="75" spans="1:9" x14ac:dyDescent="0.25">
      <c r="B75" s="15" t="s">
        <v>330</v>
      </c>
      <c r="C75" s="15"/>
      <c r="D75" s="15"/>
      <c r="E75" s="15"/>
      <c r="F75" s="15"/>
      <c r="G75" s="15"/>
      <c r="H75" s="15"/>
      <c r="I75" s="17"/>
    </row>
    <row r="76" spans="1:9" x14ac:dyDescent="0.25">
      <c r="A76" t="s">
        <v>278</v>
      </c>
      <c r="B76" t="s">
        <v>90</v>
      </c>
      <c r="C76" t="s">
        <v>331</v>
      </c>
      <c r="D76" t="s">
        <v>332</v>
      </c>
      <c r="I76" s="17"/>
    </row>
    <row r="77" spans="1:9" x14ac:dyDescent="0.25">
      <c r="A77" t="s">
        <v>278</v>
      </c>
      <c r="B77" t="s">
        <v>91</v>
      </c>
      <c r="C77" t="s">
        <v>331</v>
      </c>
      <c r="D77" t="s">
        <v>332</v>
      </c>
      <c r="I77" s="17"/>
    </row>
    <row r="78" spans="1:9" x14ac:dyDescent="0.25">
      <c r="A78" t="s">
        <v>278</v>
      </c>
      <c r="B78" t="s">
        <v>92</v>
      </c>
      <c r="C78" t="s">
        <v>331</v>
      </c>
      <c r="D78" t="s">
        <v>332</v>
      </c>
      <c r="I78" s="17"/>
    </row>
    <row r="79" spans="1:9" x14ac:dyDescent="0.25">
      <c r="A79" t="s">
        <v>278</v>
      </c>
      <c r="B79" t="s">
        <v>93</v>
      </c>
      <c r="C79" t="s">
        <v>331</v>
      </c>
      <c r="D79" t="s">
        <v>332</v>
      </c>
      <c r="I79" s="17"/>
    </row>
    <row r="80" spans="1:9" x14ac:dyDescent="0.25">
      <c r="A80" t="s">
        <v>278</v>
      </c>
      <c r="B80" t="s">
        <v>333</v>
      </c>
      <c r="C80" t="s">
        <v>331</v>
      </c>
      <c r="D80" t="s">
        <v>332</v>
      </c>
      <c r="I80" s="17"/>
    </row>
    <row r="81" spans="1:9" x14ac:dyDescent="0.25">
      <c r="A81" t="s">
        <v>278</v>
      </c>
      <c r="B81" t="s">
        <v>95</v>
      </c>
      <c r="C81" t="s">
        <v>331</v>
      </c>
      <c r="D81" t="s">
        <v>332</v>
      </c>
      <c r="I81" s="17"/>
    </row>
    <row r="82" spans="1:9" x14ac:dyDescent="0.25">
      <c r="B82" s="15" t="s">
        <v>237</v>
      </c>
      <c r="C82" s="15"/>
      <c r="D82" s="15"/>
      <c r="E82" s="15"/>
      <c r="F82" s="15"/>
      <c r="G82" s="15"/>
      <c r="H82" s="15"/>
      <c r="I82" s="17"/>
    </row>
    <row r="83" spans="1:9" x14ac:dyDescent="0.25">
      <c r="A83" t="s">
        <v>278</v>
      </c>
      <c r="B83" t="s">
        <v>113</v>
      </c>
      <c r="C83" t="s">
        <v>334</v>
      </c>
      <c r="D83" t="s">
        <v>335</v>
      </c>
      <c r="H83" t="s">
        <v>336</v>
      </c>
      <c r="I83" s="17"/>
    </row>
    <row r="84" spans="1:9" x14ac:dyDescent="0.25">
      <c r="A84" t="s">
        <v>278</v>
      </c>
      <c r="B84" t="s">
        <v>99</v>
      </c>
      <c r="C84" t="s">
        <v>334</v>
      </c>
      <c r="D84" t="s">
        <v>337</v>
      </c>
      <c r="I84" s="17"/>
    </row>
    <row r="85" spans="1:9" x14ac:dyDescent="0.25">
      <c r="A85" t="s">
        <v>278</v>
      </c>
      <c r="B85" t="s">
        <v>100</v>
      </c>
      <c r="C85" t="s">
        <v>334</v>
      </c>
      <c r="D85" t="s">
        <v>337</v>
      </c>
      <c r="I85" s="17"/>
    </row>
    <row r="86" spans="1:9" x14ac:dyDescent="0.25">
      <c r="A86" t="s">
        <v>278</v>
      </c>
      <c r="B86" t="s">
        <v>240</v>
      </c>
      <c r="C86" t="s">
        <v>334</v>
      </c>
      <c r="D86" t="s">
        <v>337</v>
      </c>
      <c r="I86" s="17"/>
    </row>
    <row r="87" spans="1:9" x14ac:dyDescent="0.25">
      <c r="A87" t="s">
        <v>278</v>
      </c>
      <c r="B87" t="s">
        <v>101</v>
      </c>
      <c r="C87" t="s">
        <v>334</v>
      </c>
      <c r="D87" t="s">
        <v>337</v>
      </c>
      <c r="I87" s="17"/>
    </row>
    <row r="88" spans="1:9" x14ac:dyDescent="0.25">
      <c r="A88" t="s">
        <v>278</v>
      </c>
      <c r="B88" t="s">
        <v>243</v>
      </c>
      <c r="C88" t="s">
        <v>334</v>
      </c>
      <c r="D88" t="s">
        <v>337</v>
      </c>
      <c r="I88" s="17"/>
    </row>
    <row r="89" spans="1:9" x14ac:dyDescent="0.25">
      <c r="A89" t="s">
        <v>278</v>
      </c>
      <c r="B89" t="s">
        <v>97</v>
      </c>
      <c r="C89" t="s">
        <v>338</v>
      </c>
      <c r="D89" t="s">
        <v>339</v>
      </c>
      <c r="I89" s="17"/>
    </row>
    <row r="90" spans="1:9" x14ac:dyDescent="0.25">
      <c r="A90" t="s">
        <v>278</v>
      </c>
      <c r="B90" t="s">
        <v>340</v>
      </c>
      <c r="C90" t="s">
        <v>338</v>
      </c>
      <c r="D90" t="s">
        <v>339</v>
      </c>
      <c r="I90" s="17"/>
    </row>
    <row r="91" spans="1:9" x14ac:dyDescent="0.25">
      <c r="A91" t="s">
        <v>278</v>
      </c>
      <c r="B91" t="s">
        <v>246</v>
      </c>
      <c r="C91" t="s">
        <v>338</v>
      </c>
      <c r="D91" t="s">
        <v>339</v>
      </c>
      <c r="I91" s="17"/>
    </row>
    <row r="92" spans="1:9" x14ac:dyDescent="0.25">
      <c r="A92" t="s">
        <v>278</v>
      </c>
      <c r="B92" t="s">
        <v>103</v>
      </c>
      <c r="C92" t="s">
        <v>231</v>
      </c>
      <c r="D92" t="s">
        <v>341</v>
      </c>
      <c r="I92" s="17"/>
    </row>
    <row r="93" spans="1:9" x14ac:dyDescent="0.25">
      <c r="A93" t="s">
        <v>278</v>
      </c>
      <c r="B93" t="s">
        <v>104</v>
      </c>
      <c r="C93" t="s">
        <v>231</v>
      </c>
      <c r="D93" t="s">
        <v>341</v>
      </c>
      <c r="I93" s="17"/>
    </row>
    <row r="94" spans="1:9" x14ac:dyDescent="0.25">
      <c r="A94" t="s">
        <v>278</v>
      </c>
      <c r="B94" t="s">
        <v>109</v>
      </c>
      <c r="C94" t="s">
        <v>342</v>
      </c>
      <c r="D94" t="s">
        <v>341</v>
      </c>
      <c r="I94" s="17"/>
    </row>
    <row r="95" spans="1:9" x14ac:dyDescent="0.25">
      <c r="A95" t="s">
        <v>278</v>
      </c>
      <c r="B95" t="s">
        <v>108</v>
      </c>
      <c r="C95" t="s">
        <v>342</v>
      </c>
      <c r="D95" t="s">
        <v>341</v>
      </c>
      <c r="I95" s="17"/>
    </row>
    <row r="96" spans="1:9" x14ac:dyDescent="0.25">
      <c r="A96" t="s">
        <v>278</v>
      </c>
      <c r="B96" t="s">
        <v>110</v>
      </c>
      <c r="C96" t="s">
        <v>342</v>
      </c>
      <c r="D96" t="s">
        <v>341</v>
      </c>
      <c r="I96" s="17"/>
    </row>
    <row r="97" spans="1:9" x14ac:dyDescent="0.25">
      <c r="A97" t="s">
        <v>278</v>
      </c>
      <c r="B97" t="s">
        <v>111</v>
      </c>
      <c r="C97" t="s">
        <v>342</v>
      </c>
      <c r="D97" t="s">
        <v>341</v>
      </c>
      <c r="I97" s="17"/>
    </row>
    <row r="98" spans="1:9" x14ac:dyDescent="0.25">
      <c r="A98" t="s">
        <v>278</v>
      </c>
      <c r="B98" t="s">
        <v>248</v>
      </c>
      <c r="C98" t="s">
        <v>342</v>
      </c>
      <c r="D98" t="s">
        <v>341</v>
      </c>
      <c r="I98" s="17"/>
    </row>
    <row r="99" spans="1:9" x14ac:dyDescent="0.25">
      <c r="B99" s="15" t="s">
        <v>343</v>
      </c>
      <c r="C99" s="15"/>
      <c r="D99" s="15"/>
      <c r="E99" s="15"/>
      <c r="F99" s="15"/>
      <c r="G99" s="15"/>
      <c r="H99" s="15"/>
      <c r="I99" s="17"/>
    </row>
    <row r="100" spans="1:9" x14ac:dyDescent="0.25">
      <c r="A100" t="s">
        <v>278</v>
      </c>
      <c r="B100" t="s">
        <v>115</v>
      </c>
      <c r="C100" t="s">
        <v>296</v>
      </c>
      <c r="D100" t="s">
        <v>339</v>
      </c>
      <c r="I100" s="17"/>
    </row>
    <row r="101" spans="1:9" x14ac:dyDescent="0.25">
      <c r="A101" t="s">
        <v>278</v>
      </c>
      <c r="B101" t="s">
        <v>344</v>
      </c>
      <c r="C101" t="s">
        <v>296</v>
      </c>
      <c r="D101" t="s">
        <v>345</v>
      </c>
      <c r="I101" s="17"/>
    </row>
    <row r="102" spans="1:9" x14ac:dyDescent="0.25">
      <c r="A102" t="s">
        <v>278</v>
      </c>
      <c r="B102" t="s">
        <v>117</v>
      </c>
      <c r="C102" t="s">
        <v>338</v>
      </c>
      <c r="D102" t="s">
        <v>345</v>
      </c>
      <c r="I102" s="17"/>
    </row>
    <row r="103" spans="1:9" x14ac:dyDescent="0.25">
      <c r="A103" t="s">
        <v>278</v>
      </c>
      <c r="B103" t="s">
        <v>119</v>
      </c>
      <c r="C103" t="s">
        <v>338</v>
      </c>
      <c r="D103" t="s">
        <v>339</v>
      </c>
      <c r="I103" s="17"/>
    </row>
    <row r="104" spans="1:9" x14ac:dyDescent="0.25">
      <c r="A104" t="s">
        <v>278</v>
      </c>
      <c r="B104" t="s">
        <v>120</v>
      </c>
      <c r="C104" t="s">
        <v>338</v>
      </c>
      <c r="D104" t="s">
        <v>339</v>
      </c>
      <c r="I104" s="17"/>
    </row>
    <row r="105" spans="1:9" x14ac:dyDescent="0.25">
      <c r="A105" t="s">
        <v>278</v>
      </c>
      <c r="B105" t="s">
        <v>122</v>
      </c>
      <c r="C105" t="s">
        <v>338</v>
      </c>
      <c r="D105" t="s">
        <v>339</v>
      </c>
      <c r="I105" s="17"/>
    </row>
    <row r="106" spans="1:9" x14ac:dyDescent="0.25">
      <c r="A106" t="s">
        <v>278</v>
      </c>
      <c r="B106" t="s">
        <v>124</v>
      </c>
      <c r="C106" t="s">
        <v>338</v>
      </c>
      <c r="D106" t="s">
        <v>339</v>
      </c>
      <c r="I106" s="17"/>
    </row>
    <row r="111" spans="1:9" x14ac:dyDescent="0.25">
      <c r="B111" t="s">
        <v>346</v>
      </c>
    </row>
    <row r="112" spans="1:9" x14ac:dyDescent="0.25">
      <c r="B112" s="21" t="s">
        <v>347</v>
      </c>
    </row>
  </sheetData>
  <autoFilter ref="A1:H106" xr:uid="{20A0F18C-DBBA-43BF-844D-4CF14E061BD3}">
    <filterColumn colId="0">
      <filters>
        <filter val="Chloe"/>
      </filters>
    </filterColumn>
  </autoFilter>
  <hyperlinks>
    <hyperlink ref="B112" r:id="rId1" xr:uid="{BC3583D2-A26B-45A3-A3DF-22152D036CA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Legend</vt:lpstr>
      <vt:lpstr>Travel Stops</vt:lpstr>
      <vt:lpstr>Roller Grill Allergens</vt:lpstr>
      <vt:lpstr>Allergens</vt:lpstr>
      <vt:lpstr>Contacts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Elizabeth Schara</cp:lastModifiedBy>
  <cp:revision/>
  <dcterms:created xsi:type="dcterms:W3CDTF">2017-04-13T20:59:05Z</dcterms:created>
  <dcterms:modified xsi:type="dcterms:W3CDTF">2024-12-16T15:20:07Z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2049b-5b95-446b-a697-380fd25d58d6_Enabled">
    <vt:lpwstr>true</vt:lpwstr>
  </property>
  <property fmtid="{D5CDD505-2E9C-101B-9397-08002B2CF9AE}" pid="3" name="MSIP_Label_7de2049b-5b95-446b-a697-380fd25d58d6_SetDate">
    <vt:lpwstr>2023-03-23T13:28:12Z</vt:lpwstr>
  </property>
  <property fmtid="{D5CDD505-2E9C-101B-9397-08002B2CF9AE}" pid="4" name="MSIP_Label_7de2049b-5b95-446b-a697-380fd25d58d6_Method">
    <vt:lpwstr>Standard</vt:lpwstr>
  </property>
  <property fmtid="{D5CDD505-2E9C-101B-9397-08002B2CF9AE}" pid="5" name="MSIP_Label_7de2049b-5b95-446b-a697-380fd25d58d6_Name">
    <vt:lpwstr>Business Confidential</vt:lpwstr>
  </property>
  <property fmtid="{D5CDD505-2E9C-101B-9397-08002B2CF9AE}" pid="6" name="MSIP_Label_7de2049b-5b95-446b-a697-380fd25d58d6_SiteId">
    <vt:lpwstr>80132c19-eaaa-4b91-acf7-a3ed9a50c97b</vt:lpwstr>
  </property>
  <property fmtid="{D5CDD505-2E9C-101B-9397-08002B2CF9AE}" pid="7" name="MSIP_Label_7de2049b-5b95-446b-a697-380fd25d58d6_ActionId">
    <vt:lpwstr>78b3127c-26a6-4f19-a381-deb78232d72d</vt:lpwstr>
  </property>
  <property fmtid="{D5CDD505-2E9C-101B-9397-08002B2CF9AE}" pid="8" name="MSIP_Label_7de2049b-5b95-446b-a697-380fd25d58d6_ContentBits">
    <vt:lpwstr>0</vt:lpwstr>
  </property>
</Properties>
</file>