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cubo1.sharepoint.com/sites/AllNACUBOEmployees/Shared Documents/Documents/Policy and Research/Research/Endowment/2024 NCSE/Public Tables/Final Public Tables/"/>
    </mc:Choice>
  </mc:AlternateContent>
  <xr:revisionPtr revIDLastSave="0" documentId="14_{A014EF08-3E4D-401A-B221-6D07788451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" l="1"/>
  <c r="B10" i="1"/>
  <c r="P8" i="1"/>
  <c r="B8" i="1"/>
  <c r="P12" i="1"/>
  <c r="P11" i="1"/>
  <c r="P9" i="1"/>
  <c r="V13" i="1"/>
  <c r="P14" i="1"/>
  <c r="V22" i="1"/>
  <c r="P23" i="1"/>
  <c r="P22" i="1"/>
  <c r="B22" i="1"/>
  <c r="V20" i="1"/>
  <c r="V19" i="1"/>
  <c r="V18" i="1"/>
  <c r="V17" i="1"/>
  <c r="V16" i="1"/>
  <c r="P20" i="1"/>
  <c r="P19" i="1"/>
  <c r="P18" i="1"/>
  <c r="P17" i="1"/>
  <c r="P16" i="1"/>
  <c r="B20" i="1"/>
  <c r="B19" i="1"/>
  <c r="B18" i="1"/>
  <c r="B17" i="1"/>
  <c r="B16" i="1"/>
  <c r="V11" i="1"/>
  <c r="V9" i="1"/>
  <c r="V14" i="1"/>
  <c r="B13" i="1"/>
  <c r="B11" i="1"/>
  <c r="B9" i="1"/>
  <c r="B14" i="1"/>
</calcChain>
</file>

<file path=xl/sharedStrings.xml><?xml version="1.0" encoding="utf-8"?>
<sst xmlns="http://schemas.openxmlformats.org/spreadsheetml/2006/main" count="115" uniqueCount="53">
  <si>
    <t>%</t>
  </si>
  <si>
    <t xml:space="preserve">   Combined Endowment/Foundation</t>
  </si>
  <si>
    <t>(All data are dollar-weighted unless otherwise specified)</t>
  </si>
  <si>
    <t>Dollar-weighted Average (All Institutions)</t>
  </si>
  <si>
    <t>Equal-weighted Average (All Institutions)</t>
  </si>
  <si>
    <t xml:space="preserve"> </t>
  </si>
  <si>
    <t>Total Endowment Size</t>
  </si>
  <si>
    <t>$501 Million to $1 Billion</t>
  </si>
  <si>
    <t>$251 Million to $500 Million</t>
  </si>
  <si>
    <t>$101 Million to $250 Million</t>
  </si>
  <si>
    <t>$51 Million to $100 Million</t>
  </si>
  <si>
    <t>Other Real Assets</t>
  </si>
  <si>
    <r>
      <rPr>
        <vertAlign val="superscript"/>
        <sz val="11"/>
        <color indexed="8"/>
        <rFont val="Calibri"/>
        <family val="2"/>
      </rPr>
      <t>#</t>
    </r>
    <r>
      <rPr>
        <sz val="11"/>
        <color theme="1"/>
        <rFont val="Calibri"/>
        <family val="2"/>
        <scheme val="minor"/>
      </rPr>
      <t>Less than 0.01%.</t>
    </r>
  </si>
  <si>
    <t>Due to rounding, details may not to totals, and totals may not sum to 100%.</t>
  </si>
  <si>
    <t>All Public College/Universities</t>
  </si>
  <si>
    <t xml:space="preserve">   Public Colleges, Universities, &amp; System</t>
  </si>
  <si>
    <t>Global Equities (Active)</t>
  </si>
  <si>
    <t>Global Equities (Passive/Index)</t>
  </si>
  <si>
    <t>Private Equity</t>
  </si>
  <si>
    <t>Private Venture Capital</t>
  </si>
  <si>
    <t xml:space="preserve">Marketable Alternatives </t>
  </si>
  <si>
    <t>U.S. and Non-U.S. Investment Grade (Active)</t>
  </si>
  <si>
    <t>U.S. and Non-U.S. Investment Grade (Passive/Index)</t>
  </si>
  <si>
    <t>U.S. and Non-U.S. Non-Investment Grade (Active and Passive/Index)</t>
  </si>
  <si>
    <t>Private Debt</t>
  </si>
  <si>
    <t>Cash and Equivalents &lt;1 yr</t>
  </si>
  <si>
    <t>Marketable Real Assests</t>
  </si>
  <si>
    <t>Private Real Estate</t>
  </si>
  <si>
    <t>Private Energy and Energy Infrastructure</t>
  </si>
  <si>
    <t>U.S. Equities (Active)</t>
  </si>
  <si>
    <t>U.S. Equities (Passive/Index)</t>
  </si>
  <si>
    <t>Developed Non-U.S. Equities (Active)^</t>
  </si>
  <si>
    <t xml:space="preserve">   Institutionally Related Foundation</t>
  </si>
  <si>
    <t>Developed Non-U.S. Equities (Passive/Index)</t>
  </si>
  <si>
    <t>Total Equities</t>
  </si>
  <si>
    <t>Total U.S. and Non-U.S. Fixed                    Income</t>
  </si>
  <si>
    <t>Total Real Assets</t>
  </si>
  <si>
    <t>Other Assets Not Specified</t>
  </si>
  <si>
    <t>Secondaries</t>
  </si>
  <si>
    <t>Sustainable Investments</t>
  </si>
  <si>
    <t>Emerging Market Equities (Active)</t>
  </si>
  <si>
    <t>Emerging Market Equities (Passive/index)</t>
  </si>
  <si>
    <t>$1 Billion to $5 Billion</t>
  </si>
  <si>
    <t>Under $50 Million</t>
  </si>
  <si>
    <t>Over $5 Billion</t>
  </si>
  <si>
    <t>All Private Non-Profit Organizations**</t>
  </si>
  <si>
    <t>Note: Data represent asset allocations as of June 30, 2024. Unless otehrwise noted, data are dollar weighted.</t>
  </si>
  <si>
    <t xml:space="preserve">Source: 2024 NACUBO-Commonfund Study of Endowments. Table prepared February 2025. </t>
  </si>
  <si>
    <t>#</t>
  </si>
  <si>
    <t>Fiscal Year 2024 Detailed Asset Allocations for U.S. Higher Education Endowments and Affiliated Foundations That Paricipated in the 2024 NACUBO-Commonfund Study of Endowments</t>
  </si>
  <si>
    <t>Data in this table are based on institutions that volunteered to participate in the 2024 NACUBO-Commonfund Study of Endowments (NCSE).</t>
  </si>
  <si>
    <t xml:space="preserve">Information about ALL U.S. higher education institutional endowments can be generated from the Integrated Postsecondary Education Data System (IPEDS) Finance Survey available at https://nces.ed.gov/ipeds/use-the-data  </t>
  </si>
  <si>
    <t>However, the IPEDS data do not provide net investment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</si>
</sst>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164" fontId="0" fillId="0" borderId="0" xfId="0" applyNumberFormat="1"/>
    <xf numFmtId="0" fontId="4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4" fillId="2" borderId="10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2" fontId="0" fillId="0" borderId="0" xfId="0" applyNumberFormat="1"/>
    <xf numFmtId="0" fontId="4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8" fillId="2" borderId="9" xfId="0" applyNumberFormat="1" applyFont="1" applyFill="1" applyBorder="1" applyAlignment="1">
      <alignment horizontal="center" wrapText="1"/>
    </xf>
    <xf numFmtId="164" fontId="7" fillId="0" borderId="0" xfId="0" applyNumberFormat="1" applyFont="1"/>
    <xf numFmtId="164" fontId="4" fillId="2" borderId="11" xfId="0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center" wrapText="1"/>
    </xf>
    <xf numFmtId="164" fontId="8" fillId="0" borderId="17" xfId="0" applyNumberFormat="1" applyFont="1" applyBorder="1" applyAlignment="1">
      <alignment horizontal="center" wrapText="1"/>
    </xf>
    <xf numFmtId="164" fontId="8" fillId="2" borderId="17" xfId="0" applyNumberFormat="1" applyFont="1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164" fontId="8" fillId="0" borderId="4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0" fontId="0" fillId="0" borderId="19" xfId="0" applyBorder="1" applyAlignment="1">
      <alignment wrapText="1"/>
    </xf>
    <xf numFmtId="0" fontId="0" fillId="0" borderId="3" xfId="0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0" fillId="0" borderId="23" xfId="0" applyBorder="1"/>
    <xf numFmtId="0" fontId="3" fillId="0" borderId="7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164" fontId="8" fillId="2" borderId="0" xfId="0" applyNumberFormat="1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8" fillId="0" borderId="22" xfId="0" applyNumberFormat="1" applyFont="1" applyBorder="1" applyAlignment="1">
      <alignment horizontal="center" wrapText="1"/>
    </xf>
    <xf numFmtId="164" fontId="8" fillId="0" borderId="7" xfId="0" applyNumberFormat="1" applyFont="1" applyBorder="1" applyAlignment="1">
      <alignment horizontal="center" wrapText="1"/>
    </xf>
    <xf numFmtId="164" fontId="8" fillId="2" borderId="8" xfId="0" applyNumberFormat="1" applyFont="1" applyFill="1" applyBorder="1" applyAlignment="1">
      <alignment horizontal="center" wrapText="1"/>
    </xf>
    <xf numFmtId="164" fontId="8" fillId="0" borderId="8" xfId="0" applyNumberFormat="1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center" wrapText="1"/>
    </xf>
    <xf numFmtId="164" fontId="3" fillId="0" borderId="24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22" xfId="0" applyNumberFormat="1" applyFont="1" applyBorder="1" applyAlignment="1">
      <alignment horizontal="center" wrapText="1"/>
    </xf>
    <xf numFmtId="164" fontId="8" fillId="0" borderId="25" xfId="0" applyNumberFormat="1" applyFont="1" applyBorder="1" applyAlignment="1">
      <alignment horizontal="center" wrapText="1"/>
    </xf>
    <xf numFmtId="164" fontId="8" fillId="0" borderId="24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164" fontId="8" fillId="2" borderId="26" xfId="0" applyNumberFormat="1" applyFont="1" applyFill="1" applyBorder="1" applyAlignment="1">
      <alignment horizontal="center" wrapText="1"/>
    </xf>
    <xf numFmtId="164" fontId="8" fillId="0" borderId="26" xfId="0" applyNumberFormat="1" applyFont="1" applyBorder="1" applyAlignment="1">
      <alignment horizontal="center" wrapText="1"/>
    </xf>
    <xf numFmtId="164" fontId="8" fillId="0" borderId="2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2" borderId="8" xfId="0" applyNumberFormat="1" applyFont="1" applyFill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164" fontId="4" fillId="2" borderId="18" xfId="0" applyNumberFormat="1" applyFont="1" applyFill="1" applyBorder="1" applyAlignment="1">
      <alignment horizontal="center" wrapText="1"/>
    </xf>
    <xf numFmtId="164" fontId="6" fillId="2" borderId="18" xfId="0" applyNumberFormat="1" applyFont="1" applyFill="1" applyBorder="1" applyAlignment="1">
      <alignment horizontal="center" wrapText="1"/>
    </xf>
    <xf numFmtId="164" fontId="6" fillId="2" borderId="16" xfId="0" applyNumberFormat="1" applyFont="1" applyFill="1" applyBorder="1" applyAlignment="1">
      <alignment horizontal="center" wrapText="1"/>
    </xf>
    <xf numFmtId="164" fontId="4" fillId="2" borderId="16" xfId="0" applyNumberFormat="1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5" xfId="0" applyFont="1" applyBorder="1" applyAlignment="1">
      <alignment wrapText="1"/>
    </xf>
    <xf numFmtId="1" fontId="9" fillId="0" borderId="0" xfId="0" applyNumberFormat="1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tabSelected="1" workbookViewId="0"/>
  </sheetViews>
  <sheetFormatPr defaultRowHeight="14.4" x14ac:dyDescent="0.3"/>
  <cols>
    <col min="1" max="1" width="48.5546875" customWidth="1"/>
    <col min="2" max="15" width="15.77734375" customWidth="1"/>
    <col min="16" max="16" width="18.5546875" customWidth="1"/>
    <col min="17" max="21" width="19.21875" customWidth="1"/>
    <col min="22" max="26" width="25.77734375" customWidth="1"/>
  </cols>
  <sheetData>
    <row r="1" spans="1:29" ht="26.25" customHeight="1" x14ac:dyDescent="0.3">
      <c r="Q1" s="1" t="s">
        <v>49</v>
      </c>
      <c r="R1" s="1"/>
    </row>
    <row r="2" spans="1:29" x14ac:dyDescent="0.3">
      <c r="A2" s="2"/>
      <c r="P2" s="5" t="s">
        <v>2</v>
      </c>
      <c r="Q2" s="5"/>
      <c r="R2" s="5"/>
      <c r="S2" s="5"/>
    </row>
    <row r="3" spans="1:29" ht="15" thickBot="1" x14ac:dyDescent="0.35">
      <c r="A3" s="2"/>
    </row>
    <row r="4" spans="1:29" x14ac:dyDescent="0.3">
      <c r="A4" s="88" t="s">
        <v>6</v>
      </c>
      <c r="B4" s="13" t="s">
        <v>5</v>
      </c>
      <c r="C4" s="6" t="s">
        <v>5</v>
      </c>
      <c r="D4" s="6" t="s">
        <v>5</v>
      </c>
      <c r="E4" s="6" t="s">
        <v>5</v>
      </c>
      <c r="F4" s="6" t="s">
        <v>5</v>
      </c>
      <c r="G4" s="6"/>
      <c r="H4" s="6"/>
      <c r="I4" s="14" t="s">
        <v>5</v>
      </c>
      <c r="J4" s="14" t="s">
        <v>5</v>
      </c>
      <c r="K4" s="14" t="s">
        <v>5</v>
      </c>
      <c r="L4" s="14" t="s">
        <v>5</v>
      </c>
      <c r="M4" s="14"/>
      <c r="N4" s="14"/>
      <c r="O4" s="14" t="s">
        <v>5</v>
      </c>
      <c r="P4" s="3" t="s">
        <v>5</v>
      </c>
      <c r="Q4" s="6" t="s">
        <v>5</v>
      </c>
      <c r="R4" s="6"/>
      <c r="S4" s="6" t="s">
        <v>5</v>
      </c>
      <c r="T4" s="6" t="s">
        <v>5</v>
      </c>
      <c r="U4" s="6" t="s">
        <v>5</v>
      </c>
      <c r="V4" s="3" t="s">
        <v>5</v>
      </c>
      <c r="W4" s="6" t="s">
        <v>5</v>
      </c>
      <c r="X4" s="20" t="s">
        <v>5</v>
      </c>
      <c r="Y4" s="23"/>
      <c r="Z4" s="23" t="s">
        <v>5</v>
      </c>
      <c r="AA4" s="27" t="s">
        <v>5</v>
      </c>
    </row>
    <row r="5" spans="1:29" ht="55.2" x14ac:dyDescent="0.3">
      <c r="A5" s="89"/>
      <c r="B5" s="86" t="s">
        <v>34</v>
      </c>
      <c r="C5" s="7" t="s">
        <v>29</v>
      </c>
      <c r="D5" s="7" t="s">
        <v>30</v>
      </c>
      <c r="E5" s="7" t="s">
        <v>31</v>
      </c>
      <c r="F5" s="7" t="s">
        <v>33</v>
      </c>
      <c r="G5" s="7" t="s">
        <v>40</v>
      </c>
      <c r="H5" s="7" t="s">
        <v>41</v>
      </c>
      <c r="I5" s="15" t="s">
        <v>16</v>
      </c>
      <c r="J5" s="15" t="s">
        <v>17</v>
      </c>
      <c r="K5" s="15" t="s">
        <v>19</v>
      </c>
      <c r="L5" s="15" t="s">
        <v>18</v>
      </c>
      <c r="M5" s="15" t="s">
        <v>38</v>
      </c>
      <c r="N5" s="15" t="s">
        <v>39</v>
      </c>
      <c r="O5" s="15" t="s">
        <v>20</v>
      </c>
      <c r="P5" s="87" t="s">
        <v>35</v>
      </c>
      <c r="Q5" s="7" t="s">
        <v>21</v>
      </c>
      <c r="R5" s="7" t="s">
        <v>22</v>
      </c>
      <c r="S5" s="7" t="s">
        <v>23</v>
      </c>
      <c r="T5" s="7" t="s">
        <v>24</v>
      </c>
      <c r="U5" s="7" t="s">
        <v>25</v>
      </c>
      <c r="V5" s="87" t="s">
        <v>36</v>
      </c>
      <c r="W5" s="7" t="s">
        <v>26</v>
      </c>
      <c r="X5" s="21" t="s">
        <v>27</v>
      </c>
      <c r="Y5" s="24" t="s">
        <v>28</v>
      </c>
      <c r="Z5" s="24" t="s">
        <v>11</v>
      </c>
      <c r="AA5" s="28" t="s">
        <v>37</v>
      </c>
    </row>
    <row r="6" spans="1:29" ht="15" thickBot="1" x14ac:dyDescent="0.35">
      <c r="A6" s="89"/>
      <c r="B6" s="11" t="s">
        <v>0</v>
      </c>
      <c r="C6" s="10" t="s">
        <v>0</v>
      </c>
      <c r="D6" s="10" t="s">
        <v>0</v>
      </c>
      <c r="E6" s="16" t="s">
        <v>0</v>
      </c>
      <c r="F6" s="16" t="s">
        <v>0</v>
      </c>
      <c r="G6" s="16" t="s">
        <v>0</v>
      </c>
      <c r="H6" s="16" t="s">
        <v>0</v>
      </c>
      <c r="I6" s="16" t="s">
        <v>0</v>
      </c>
      <c r="J6" s="16" t="s">
        <v>0</v>
      </c>
      <c r="K6" s="16" t="s">
        <v>0</v>
      </c>
      <c r="L6" s="16" t="s">
        <v>0</v>
      </c>
      <c r="M6" s="16" t="s">
        <v>0</v>
      </c>
      <c r="N6" s="16" t="s">
        <v>0</v>
      </c>
      <c r="O6" s="16" t="s">
        <v>0</v>
      </c>
      <c r="P6" s="9" t="s">
        <v>0</v>
      </c>
      <c r="Q6" s="9" t="s">
        <v>0</v>
      </c>
      <c r="R6" s="9" t="s">
        <v>0</v>
      </c>
      <c r="S6" s="10" t="s">
        <v>0</v>
      </c>
      <c r="T6" s="10" t="s">
        <v>0</v>
      </c>
      <c r="U6" s="10" t="s">
        <v>0</v>
      </c>
      <c r="V6" s="10" t="s">
        <v>0</v>
      </c>
      <c r="W6" s="10" t="s">
        <v>0</v>
      </c>
      <c r="X6" s="22" t="s">
        <v>0</v>
      </c>
      <c r="Y6" s="25" t="s">
        <v>0</v>
      </c>
      <c r="Z6" s="25" t="s">
        <v>0</v>
      </c>
      <c r="AA6" s="25" t="s">
        <v>0</v>
      </c>
    </row>
    <row r="7" spans="1:29" ht="15" thickBot="1" x14ac:dyDescent="0.35">
      <c r="A7" s="90"/>
      <c r="B7" s="48"/>
      <c r="C7" s="49"/>
      <c r="D7" s="49"/>
      <c r="E7" s="73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0"/>
      <c r="U7" s="50"/>
      <c r="V7" s="50"/>
      <c r="W7" s="50"/>
      <c r="X7" s="51"/>
      <c r="Y7" s="52"/>
      <c r="Z7" s="52"/>
      <c r="AA7" s="52"/>
      <c r="AC7" s="53"/>
    </row>
    <row r="8" spans="1:29" x14ac:dyDescent="0.3">
      <c r="A8" s="54" t="s">
        <v>43</v>
      </c>
      <c r="B8" s="65">
        <f>SUM(C8:O8)</f>
        <v>68.200799999999987</v>
      </c>
      <c r="C8" s="61">
        <v>24.671800000000001</v>
      </c>
      <c r="D8" s="69">
        <v>17.4376</v>
      </c>
      <c r="E8" s="61">
        <v>6.5182000000000002</v>
      </c>
      <c r="F8" s="72">
        <v>4.9694000000000003</v>
      </c>
      <c r="G8" s="61">
        <v>2.1374</v>
      </c>
      <c r="H8" s="70">
        <v>0.65990000000000004</v>
      </c>
      <c r="I8" s="61">
        <v>2.2824</v>
      </c>
      <c r="J8" s="61">
        <v>0.89</v>
      </c>
      <c r="K8" s="61">
        <v>1.0335000000000001</v>
      </c>
      <c r="L8" s="61">
        <v>3.2902</v>
      </c>
      <c r="M8" s="61">
        <v>0.3226</v>
      </c>
      <c r="N8" s="70">
        <v>0.36899999999999999</v>
      </c>
      <c r="O8" s="61">
        <v>3.6187999999999998</v>
      </c>
      <c r="P8" s="65">
        <f>SUM(Q8,R8,S8,T8,U8)</f>
        <v>26.0639</v>
      </c>
      <c r="Q8" s="61">
        <v>16.976400000000002</v>
      </c>
      <c r="R8" s="70">
        <v>4.1462000000000003</v>
      </c>
      <c r="S8" s="61">
        <v>1.1564000000000001</v>
      </c>
      <c r="T8" s="70">
        <v>1.2035</v>
      </c>
      <c r="U8" s="61">
        <v>2.5813999999999999</v>
      </c>
      <c r="V8" s="77">
        <f>SUM(W8,X8,Y8,Z8)</f>
        <v>4.8765000000000001</v>
      </c>
      <c r="W8" s="70">
        <v>1.7278</v>
      </c>
      <c r="X8" s="61">
        <v>2.0493999999999999</v>
      </c>
      <c r="Y8" s="61">
        <v>0.33119999999999999</v>
      </c>
      <c r="Z8" s="61">
        <v>0.7681</v>
      </c>
      <c r="AA8" s="71">
        <v>0.85629999999999995</v>
      </c>
      <c r="AB8" s="26" t="s">
        <v>5</v>
      </c>
    </row>
    <row r="9" spans="1:29" x14ac:dyDescent="0.3">
      <c r="A9" s="55" t="s">
        <v>10</v>
      </c>
      <c r="B9" s="66">
        <f>SUM(C9:O9)</f>
        <v>69.563499999999991</v>
      </c>
      <c r="C9" s="62">
        <v>18.296500000000002</v>
      </c>
      <c r="D9" s="74">
        <v>20.167100000000001</v>
      </c>
      <c r="E9" s="62">
        <v>5.2055999999999996</v>
      </c>
      <c r="F9" s="33">
        <v>4.0227000000000004</v>
      </c>
      <c r="G9" s="62">
        <v>1.7202</v>
      </c>
      <c r="H9" s="58">
        <v>0.77610000000000001</v>
      </c>
      <c r="I9" s="62">
        <v>5.6264000000000003</v>
      </c>
      <c r="J9" s="62">
        <v>2.1347</v>
      </c>
      <c r="K9" s="62">
        <v>1.4319</v>
      </c>
      <c r="L9" s="62">
        <v>4.7967000000000004</v>
      </c>
      <c r="M9" s="62">
        <v>0.17879999999999999</v>
      </c>
      <c r="N9" s="58" t="s">
        <v>48</v>
      </c>
      <c r="O9" s="62">
        <v>5.2068000000000003</v>
      </c>
      <c r="P9" s="66">
        <f t="shared" ref="P9:P23" si="0">SUM(Q9,R9,S9,T9,U9)</f>
        <v>23.863400000000002</v>
      </c>
      <c r="Q9" s="62">
        <v>13.162800000000001</v>
      </c>
      <c r="R9" s="58">
        <v>4.7331000000000003</v>
      </c>
      <c r="S9" s="62">
        <v>0.74399999999999999</v>
      </c>
      <c r="T9" s="58">
        <v>0.74050000000000005</v>
      </c>
      <c r="U9" s="62">
        <v>4.4829999999999997</v>
      </c>
      <c r="V9" s="78">
        <f t="shared" ref="V9:V22" si="1">SUM(W9,X9,Y9,Z9)</f>
        <v>5.0861999999999998</v>
      </c>
      <c r="W9" s="58">
        <v>2.0754000000000001</v>
      </c>
      <c r="X9" s="62">
        <v>1.6222000000000001</v>
      </c>
      <c r="Y9" s="62">
        <v>0.65329999999999999</v>
      </c>
      <c r="Z9" s="62">
        <v>0.73529999999999995</v>
      </c>
      <c r="AA9" s="32">
        <v>1.4856</v>
      </c>
      <c r="AB9" s="26" t="s">
        <v>5</v>
      </c>
    </row>
    <row r="10" spans="1:29" x14ac:dyDescent="0.3">
      <c r="A10" s="56" t="s">
        <v>9</v>
      </c>
      <c r="B10" s="67">
        <f>SUM(C10:O10)</f>
        <v>71.743900000000011</v>
      </c>
      <c r="C10" s="63">
        <v>14.501899999999999</v>
      </c>
      <c r="D10" s="75">
        <v>15.152100000000001</v>
      </c>
      <c r="E10" s="63">
        <v>5.8348000000000004</v>
      </c>
      <c r="F10" s="30">
        <v>2.8113000000000001</v>
      </c>
      <c r="G10" s="63">
        <v>2.4584999999999999</v>
      </c>
      <c r="H10" s="59">
        <v>0.69689999999999996</v>
      </c>
      <c r="I10" s="63">
        <v>7.6405000000000003</v>
      </c>
      <c r="J10" s="63">
        <v>2.4483999999999999</v>
      </c>
      <c r="K10" s="63">
        <v>2.8376000000000001</v>
      </c>
      <c r="L10" s="63">
        <v>8.7428000000000008</v>
      </c>
      <c r="M10" s="63">
        <v>0.43730000000000002</v>
      </c>
      <c r="N10" s="59">
        <v>1.47E-2</v>
      </c>
      <c r="O10" s="63">
        <v>8.1670999999999996</v>
      </c>
      <c r="P10" s="67">
        <v>20.100000000000001</v>
      </c>
      <c r="Q10" s="63">
        <v>10.4862</v>
      </c>
      <c r="R10" s="59">
        <v>4.1597999999999997</v>
      </c>
      <c r="S10" s="63">
        <v>1.3473999999999999</v>
      </c>
      <c r="T10" s="59">
        <v>1.3607</v>
      </c>
      <c r="U10" s="63">
        <v>2.6960999999999999</v>
      </c>
      <c r="V10" s="79">
        <v>6.4</v>
      </c>
      <c r="W10" s="59">
        <v>2.3357000000000001</v>
      </c>
      <c r="X10" s="63">
        <v>2.4939</v>
      </c>
      <c r="Y10" s="63">
        <v>0.95609999999999995</v>
      </c>
      <c r="Z10" s="63">
        <v>0.64510000000000001</v>
      </c>
      <c r="AA10" s="29">
        <v>1.7739</v>
      </c>
      <c r="AB10" s="26" t="s">
        <v>5</v>
      </c>
    </row>
    <row r="11" spans="1:29" x14ac:dyDescent="0.3">
      <c r="A11" s="55" t="s">
        <v>8</v>
      </c>
      <c r="B11" s="66">
        <f t="shared" ref="B11:B22" si="2">SUM(C11:O11)</f>
        <v>73.961500000000001</v>
      </c>
      <c r="C11" s="62">
        <v>14.009</v>
      </c>
      <c r="D11" s="74">
        <v>11.571400000000001</v>
      </c>
      <c r="E11" s="62">
        <v>6.5472999999999999</v>
      </c>
      <c r="F11" s="33">
        <v>2.4451999999999998</v>
      </c>
      <c r="G11" s="62">
        <v>2.6497000000000002</v>
      </c>
      <c r="H11" s="58">
        <v>0.64129999999999998</v>
      </c>
      <c r="I11" s="62">
        <v>7.5811000000000002</v>
      </c>
      <c r="J11" s="62">
        <v>1.4939</v>
      </c>
      <c r="K11" s="62">
        <v>3.5889000000000002</v>
      </c>
      <c r="L11" s="62">
        <v>12.423299999999999</v>
      </c>
      <c r="M11" s="62">
        <v>0.52580000000000005</v>
      </c>
      <c r="N11" s="58">
        <v>0.30280000000000001</v>
      </c>
      <c r="O11" s="62">
        <v>10.181800000000001</v>
      </c>
      <c r="P11" s="66">
        <f t="shared" si="0"/>
        <v>16.141999999999999</v>
      </c>
      <c r="Q11" s="62">
        <v>6.8819999999999997</v>
      </c>
      <c r="R11" s="58">
        <v>3.3313000000000001</v>
      </c>
      <c r="S11" s="62">
        <v>1.429</v>
      </c>
      <c r="T11" s="58">
        <v>1.4743999999999999</v>
      </c>
      <c r="U11" s="62">
        <v>3.0253000000000001</v>
      </c>
      <c r="V11" s="78">
        <f t="shared" si="1"/>
        <v>7.2596000000000007</v>
      </c>
      <c r="W11" s="58">
        <v>2.5457000000000001</v>
      </c>
      <c r="X11" s="62">
        <v>2.4510000000000001</v>
      </c>
      <c r="Y11" s="62">
        <v>1.1825000000000001</v>
      </c>
      <c r="Z11" s="62">
        <v>1.0804</v>
      </c>
      <c r="AA11" s="32">
        <v>2.6356999999999999</v>
      </c>
      <c r="AB11" s="26" t="s">
        <v>5</v>
      </c>
    </row>
    <row r="12" spans="1:29" x14ac:dyDescent="0.3">
      <c r="A12" s="56" t="s">
        <v>7</v>
      </c>
      <c r="B12" s="67">
        <v>74.599999999999994</v>
      </c>
      <c r="C12" s="63">
        <v>12.9931</v>
      </c>
      <c r="D12" s="75">
        <v>9.6910000000000007</v>
      </c>
      <c r="E12" s="63">
        <v>6.7809999999999997</v>
      </c>
      <c r="F12" s="30">
        <v>2.1423999999999999</v>
      </c>
      <c r="G12" s="63">
        <v>2.8153000000000001</v>
      </c>
      <c r="H12" s="59">
        <v>0.41410000000000002</v>
      </c>
      <c r="I12" s="63">
        <v>6.3691000000000004</v>
      </c>
      <c r="J12" s="63">
        <v>2.1000999999999999</v>
      </c>
      <c r="K12" s="63">
        <v>5.0330000000000004</v>
      </c>
      <c r="L12" s="63">
        <v>14.765599999999999</v>
      </c>
      <c r="M12" s="63">
        <v>0.2712</v>
      </c>
      <c r="N12" s="59" t="s">
        <v>48</v>
      </c>
      <c r="O12" s="63">
        <v>11.1425</v>
      </c>
      <c r="P12" s="67">
        <f t="shared" si="0"/>
        <v>15.9343</v>
      </c>
      <c r="Q12" s="63">
        <v>6.2049000000000003</v>
      </c>
      <c r="R12" s="59">
        <v>3.1783000000000001</v>
      </c>
      <c r="S12" s="63">
        <v>1.0322</v>
      </c>
      <c r="T12" s="59">
        <v>2.6718000000000002</v>
      </c>
      <c r="U12" s="63">
        <v>2.8471000000000002</v>
      </c>
      <c r="V12" s="79">
        <v>7.5</v>
      </c>
      <c r="W12" s="59">
        <v>1.7375</v>
      </c>
      <c r="X12" s="63">
        <v>3.226</v>
      </c>
      <c r="Y12" s="63">
        <v>2.0251000000000001</v>
      </c>
      <c r="Z12" s="63">
        <v>0.50949999999999995</v>
      </c>
      <c r="AA12" s="29">
        <v>2.0042</v>
      </c>
      <c r="AB12" s="26" t="s">
        <v>5</v>
      </c>
    </row>
    <row r="13" spans="1:29" x14ac:dyDescent="0.3">
      <c r="A13" s="55" t="s">
        <v>42</v>
      </c>
      <c r="B13" s="66">
        <f t="shared" si="2"/>
        <v>77.180499999999995</v>
      </c>
      <c r="C13" s="62">
        <v>10.1717</v>
      </c>
      <c r="D13" s="74">
        <v>6.6254999999999997</v>
      </c>
      <c r="E13" s="62">
        <v>6.2793000000000001</v>
      </c>
      <c r="F13" s="33">
        <v>1.3118000000000001</v>
      </c>
      <c r="G13" s="62">
        <v>3.3675000000000002</v>
      </c>
      <c r="H13" s="58">
        <v>0.4536</v>
      </c>
      <c r="I13" s="62">
        <v>6.9039999999999999</v>
      </c>
      <c r="J13" s="62">
        <v>1.8488</v>
      </c>
      <c r="K13" s="62">
        <v>10.744300000000001</v>
      </c>
      <c r="L13" s="62">
        <v>14.5037</v>
      </c>
      <c r="M13" s="62">
        <v>0.29920000000000002</v>
      </c>
      <c r="N13" s="58">
        <v>8.0100000000000005E-2</v>
      </c>
      <c r="O13" s="62">
        <v>14.590999999999999</v>
      </c>
      <c r="P13" s="66">
        <v>12</v>
      </c>
      <c r="Q13" s="62">
        <v>3.7814000000000001</v>
      </c>
      <c r="R13" s="58">
        <v>1.4926999999999999</v>
      </c>
      <c r="S13" s="62">
        <v>0.80249999999999999</v>
      </c>
      <c r="T13" s="58">
        <v>2.5223</v>
      </c>
      <c r="U13" s="62">
        <v>3.4049</v>
      </c>
      <c r="V13" s="78">
        <f t="shared" si="1"/>
        <v>8.9833000000000016</v>
      </c>
      <c r="W13" s="58">
        <v>1.4396</v>
      </c>
      <c r="X13" s="62">
        <v>4.2454000000000001</v>
      </c>
      <c r="Y13" s="62">
        <v>2.6528999999999998</v>
      </c>
      <c r="Z13" s="62">
        <v>0.64539999999999997</v>
      </c>
      <c r="AA13" s="32">
        <v>1.831</v>
      </c>
      <c r="AB13" s="26" t="s">
        <v>5</v>
      </c>
    </row>
    <row r="14" spans="1:29" ht="15" thickBot="1" x14ac:dyDescent="0.35">
      <c r="A14" s="57" t="s">
        <v>44</v>
      </c>
      <c r="B14" s="68">
        <f>SUM(C14:O14)</f>
        <v>76.112500000000011</v>
      </c>
      <c r="C14" s="64">
        <v>6.5067000000000004</v>
      </c>
      <c r="D14" s="76">
        <v>1.5628</v>
      </c>
      <c r="E14" s="64">
        <v>3.762</v>
      </c>
      <c r="F14" s="47">
        <v>0.1338</v>
      </c>
      <c r="G14" s="64">
        <v>4.2088000000000001</v>
      </c>
      <c r="H14" s="60">
        <v>4.4200000000000003E-2</v>
      </c>
      <c r="I14" s="64">
        <v>6.8197999999999999</v>
      </c>
      <c r="J14" s="64">
        <v>1.1167</v>
      </c>
      <c r="K14" s="64">
        <v>14.1248</v>
      </c>
      <c r="L14" s="64">
        <v>19.488499999999998</v>
      </c>
      <c r="M14" s="64" t="s">
        <v>48</v>
      </c>
      <c r="N14" s="60">
        <v>7.3700000000000002E-2</v>
      </c>
      <c r="O14" s="64">
        <v>18.270700000000001</v>
      </c>
      <c r="P14" s="68">
        <f>SUM(Q14,R14,S14,T14,U14)</f>
        <v>7.5911000000000008</v>
      </c>
      <c r="Q14" s="64">
        <v>3.7536</v>
      </c>
      <c r="R14" s="60">
        <v>0.41860000000000003</v>
      </c>
      <c r="S14" s="64">
        <v>0.1958</v>
      </c>
      <c r="T14" s="60">
        <v>0.97409999999999997</v>
      </c>
      <c r="U14" s="64">
        <v>2.2490000000000001</v>
      </c>
      <c r="V14" s="80">
        <f>SUM(W14,X14,Y14,Z14)</f>
        <v>12.538199999999998</v>
      </c>
      <c r="W14" s="60">
        <v>1.1716</v>
      </c>
      <c r="X14" s="64">
        <v>5.7374999999999998</v>
      </c>
      <c r="Y14" s="64">
        <v>3.9603999999999999</v>
      </c>
      <c r="Z14" s="64">
        <v>1.6687000000000001</v>
      </c>
      <c r="AA14" s="46">
        <v>3.7345999999999999</v>
      </c>
      <c r="AB14" s="26" t="s">
        <v>5</v>
      </c>
    </row>
    <row r="15" spans="1:29" ht="15" thickBot="1" x14ac:dyDescent="0.35">
      <c r="A15" s="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35"/>
      <c r="T15" s="35"/>
      <c r="U15" s="35"/>
      <c r="V15" s="12"/>
      <c r="W15" s="35"/>
      <c r="X15" s="35"/>
      <c r="Y15" s="35"/>
      <c r="Z15" s="35"/>
      <c r="AA15" s="35"/>
      <c r="AB15" t="s">
        <v>5</v>
      </c>
    </row>
    <row r="16" spans="1:29" x14ac:dyDescent="0.3">
      <c r="A16" s="17" t="s">
        <v>14</v>
      </c>
      <c r="B16" s="36">
        <f t="shared" si="2"/>
        <v>74.591099999999997</v>
      </c>
      <c r="C16" s="37">
        <v>10.069599999999999</v>
      </c>
      <c r="D16" s="37">
        <v>6.9993999999999996</v>
      </c>
      <c r="E16" s="37">
        <v>5.8109999999999999</v>
      </c>
      <c r="F16" s="37">
        <v>1.3829</v>
      </c>
      <c r="G16" s="37">
        <v>3.8889</v>
      </c>
      <c r="H16" s="37">
        <v>0.33250000000000002</v>
      </c>
      <c r="I16" s="37">
        <v>5.7599</v>
      </c>
      <c r="J16" s="37">
        <v>3.7467000000000001</v>
      </c>
      <c r="K16" s="37">
        <v>8.4527999999999999</v>
      </c>
      <c r="L16" s="37">
        <v>14.6486</v>
      </c>
      <c r="M16" s="37">
        <v>0.22850000000000001</v>
      </c>
      <c r="N16" s="37">
        <v>4.9700000000000001E-2</v>
      </c>
      <c r="O16" s="37">
        <v>13.220599999999999</v>
      </c>
      <c r="P16" s="36">
        <f t="shared" si="0"/>
        <v>11.592499999999999</v>
      </c>
      <c r="Q16" s="37">
        <v>5.6269999999999998</v>
      </c>
      <c r="R16" s="37">
        <v>1.1677999999999999</v>
      </c>
      <c r="S16" s="37">
        <v>0.62980000000000003</v>
      </c>
      <c r="T16" s="38">
        <v>2.0124</v>
      </c>
      <c r="U16" s="38">
        <v>2.1555</v>
      </c>
      <c r="V16" s="39">
        <f t="shared" si="1"/>
        <v>11.703799999999999</v>
      </c>
      <c r="W16" s="38">
        <v>1.4947999999999999</v>
      </c>
      <c r="X16" s="38">
        <v>4.7126000000000001</v>
      </c>
      <c r="Y16" s="38">
        <v>4.2992999999999997</v>
      </c>
      <c r="Z16" s="38">
        <v>1.1971000000000001</v>
      </c>
      <c r="AA16" s="39">
        <v>2.1113</v>
      </c>
      <c r="AB16" t="s">
        <v>5</v>
      </c>
    </row>
    <row r="17" spans="1:28" ht="15.75" customHeight="1" x14ac:dyDescent="0.3">
      <c r="A17" s="18" t="s">
        <v>15</v>
      </c>
      <c r="B17" s="40">
        <f t="shared" si="2"/>
        <v>73.276899999999998</v>
      </c>
      <c r="C17" s="40">
        <v>9.9670000000000005</v>
      </c>
      <c r="D17" s="40">
        <v>5.0500999999999996</v>
      </c>
      <c r="E17" s="40">
        <v>5.6315999999999997</v>
      </c>
      <c r="F17" s="40">
        <v>0.63519999999999999</v>
      </c>
      <c r="G17" s="40">
        <v>4.3331</v>
      </c>
      <c r="H17" s="40">
        <v>0.1275</v>
      </c>
      <c r="I17" s="40">
        <v>4.359</v>
      </c>
      <c r="J17" s="40">
        <v>4.8475999999999999</v>
      </c>
      <c r="K17" s="40">
        <v>8.5374999999999996</v>
      </c>
      <c r="L17" s="40">
        <v>15.538399999999999</v>
      </c>
      <c r="M17" s="40">
        <v>0.18720000000000001</v>
      </c>
      <c r="N17" s="40">
        <v>1.66E-2</v>
      </c>
      <c r="O17" s="40">
        <v>14.046099999999999</v>
      </c>
      <c r="P17" s="40">
        <f t="shared" si="0"/>
        <v>10.830500000000001</v>
      </c>
      <c r="Q17" s="40">
        <v>5.9481000000000002</v>
      </c>
      <c r="R17" s="40">
        <v>0.47760000000000002</v>
      </c>
      <c r="S17" s="40">
        <v>0.38779999999999998</v>
      </c>
      <c r="T17" s="31">
        <v>1.9096</v>
      </c>
      <c r="U17" s="31">
        <v>2.1074000000000002</v>
      </c>
      <c r="V17" s="31">
        <f t="shared" si="1"/>
        <v>13.378299999999999</v>
      </c>
      <c r="W17" s="31">
        <v>1.3586</v>
      </c>
      <c r="X17" s="31">
        <v>5.1234999999999999</v>
      </c>
      <c r="Y17" s="31">
        <v>5.4516999999999998</v>
      </c>
      <c r="Z17" s="31">
        <v>1.4444999999999999</v>
      </c>
      <c r="AA17" s="31">
        <v>2.5131999999999999</v>
      </c>
      <c r="AB17" t="s">
        <v>5</v>
      </c>
    </row>
    <row r="18" spans="1:28" x14ac:dyDescent="0.3">
      <c r="A18" s="19" t="s">
        <v>32</v>
      </c>
      <c r="B18" s="41">
        <f t="shared" si="2"/>
        <v>76.794799999999995</v>
      </c>
      <c r="C18" s="41">
        <v>10.607699999999999</v>
      </c>
      <c r="D18" s="41">
        <v>9.4184999999999999</v>
      </c>
      <c r="E18" s="41">
        <v>5.6012000000000004</v>
      </c>
      <c r="F18" s="41">
        <v>1.9037999999999999</v>
      </c>
      <c r="G18" s="41">
        <v>3.5520999999999998</v>
      </c>
      <c r="H18" s="41">
        <v>0.45629999999999998</v>
      </c>
      <c r="I18" s="41">
        <v>11.302</v>
      </c>
      <c r="J18" s="41">
        <v>2.2469000000000001</v>
      </c>
      <c r="K18" s="41">
        <v>7.1036000000000001</v>
      </c>
      <c r="L18" s="41">
        <v>13.1181</v>
      </c>
      <c r="M18" s="41">
        <v>0.30909999999999999</v>
      </c>
      <c r="N18" s="41">
        <v>0.12529999999999999</v>
      </c>
      <c r="O18" s="41">
        <v>11.0502</v>
      </c>
      <c r="P18" s="41">
        <f t="shared" si="0"/>
        <v>13.5589</v>
      </c>
      <c r="Q18" s="41">
        <v>5.4508000000000001</v>
      </c>
      <c r="R18" s="41">
        <v>2.5878999999999999</v>
      </c>
      <c r="S18" s="41">
        <v>1.0484</v>
      </c>
      <c r="T18" s="34">
        <v>2.3984999999999999</v>
      </c>
      <c r="U18" s="34">
        <v>2.0733000000000001</v>
      </c>
      <c r="V18" s="34">
        <f t="shared" si="1"/>
        <v>7.770900000000001</v>
      </c>
      <c r="W18" s="34">
        <v>1.2323999999999999</v>
      </c>
      <c r="X18" s="34">
        <v>4.0014000000000003</v>
      </c>
      <c r="Y18" s="34">
        <v>1.8664000000000001</v>
      </c>
      <c r="Z18" s="34">
        <v>0.67069999999999996</v>
      </c>
      <c r="AA18" s="34">
        <v>1.8736999999999999</v>
      </c>
      <c r="AB18" t="s">
        <v>5</v>
      </c>
    </row>
    <row r="19" spans="1:28" x14ac:dyDescent="0.3">
      <c r="A19" s="18" t="s">
        <v>1</v>
      </c>
      <c r="B19" s="40">
        <f t="shared" si="2"/>
        <v>77.7346</v>
      </c>
      <c r="C19" s="40">
        <v>9.5801999999999996</v>
      </c>
      <c r="D19" s="40">
        <v>13.366899999999999</v>
      </c>
      <c r="E19" s="40">
        <v>7.2652999999999999</v>
      </c>
      <c r="F19" s="40">
        <v>4.6421999999999999</v>
      </c>
      <c r="G19" s="40">
        <v>2.0076000000000001</v>
      </c>
      <c r="H19" s="40">
        <v>1.2645999999999999</v>
      </c>
      <c r="I19" s="40">
        <v>2.7025999999999999</v>
      </c>
      <c r="J19" s="40">
        <v>0.41849999999999998</v>
      </c>
      <c r="K19" s="40">
        <v>10.6723</v>
      </c>
      <c r="L19" s="40">
        <v>12.597799999999999</v>
      </c>
      <c r="M19" s="40">
        <v>0.3049</v>
      </c>
      <c r="N19" s="40">
        <v>8.8499999999999995E-2</v>
      </c>
      <c r="O19" s="40">
        <v>12.8232</v>
      </c>
      <c r="P19" s="40">
        <f t="shared" si="0"/>
        <v>12.033700000000001</v>
      </c>
      <c r="Q19" s="40">
        <v>4.1319999999999997</v>
      </c>
      <c r="R19" s="40">
        <v>2.2917999999999998</v>
      </c>
      <c r="S19" s="40">
        <v>1.1832</v>
      </c>
      <c r="T19" s="31">
        <v>1.83</v>
      </c>
      <c r="U19" s="31">
        <v>2.5966999999999998</v>
      </c>
      <c r="V19" s="31">
        <f t="shared" si="1"/>
        <v>9.9571000000000005</v>
      </c>
      <c r="W19" s="31">
        <v>2.8054000000000001</v>
      </c>
      <c r="X19" s="31">
        <v>3.7744</v>
      </c>
      <c r="Y19" s="31">
        <v>2.5476999999999999</v>
      </c>
      <c r="Z19" s="31">
        <v>0.8296</v>
      </c>
      <c r="AA19" s="31">
        <v>0.27360000000000001</v>
      </c>
      <c r="AB19" t="s">
        <v>5</v>
      </c>
    </row>
    <row r="20" spans="1:28" ht="15" thickBot="1" x14ac:dyDescent="0.35">
      <c r="A20" s="81" t="s">
        <v>45</v>
      </c>
      <c r="B20" s="82">
        <f t="shared" si="2"/>
        <v>76.738600000000005</v>
      </c>
      <c r="C20" s="83">
        <v>7.8672000000000004</v>
      </c>
      <c r="D20" s="83">
        <v>3.1846999999999999</v>
      </c>
      <c r="E20" s="83">
        <v>4.3369999999999997</v>
      </c>
      <c r="F20" s="83">
        <v>0.50739999999999996</v>
      </c>
      <c r="G20" s="83">
        <v>3.6839</v>
      </c>
      <c r="H20" s="83">
        <v>0.1792</v>
      </c>
      <c r="I20" s="83">
        <v>7.3891</v>
      </c>
      <c r="J20" s="83">
        <v>0.28749999999999998</v>
      </c>
      <c r="K20" s="83">
        <v>13.368499999999999</v>
      </c>
      <c r="L20" s="83">
        <v>18.269100000000002</v>
      </c>
      <c r="M20" s="83">
        <v>0.10829999999999999</v>
      </c>
      <c r="N20" s="83">
        <v>9.8500000000000004E-2</v>
      </c>
      <c r="O20" s="83">
        <v>17.458200000000001</v>
      </c>
      <c r="P20" s="82">
        <f t="shared" si="0"/>
        <v>9.5189000000000004</v>
      </c>
      <c r="Q20" s="83">
        <v>3.7216</v>
      </c>
      <c r="R20" s="83">
        <v>1.1504000000000001</v>
      </c>
      <c r="S20" s="83">
        <v>0.44190000000000002</v>
      </c>
      <c r="T20" s="84">
        <v>1.2856000000000001</v>
      </c>
      <c r="U20" s="84">
        <v>2.9194</v>
      </c>
      <c r="V20" s="85">
        <f t="shared" si="1"/>
        <v>10.324100000000001</v>
      </c>
      <c r="W20" s="84">
        <v>1.3238000000000001</v>
      </c>
      <c r="X20" s="84">
        <v>4.9939999999999998</v>
      </c>
      <c r="Y20" s="84">
        <v>2.7201</v>
      </c>
      <c r="Z20" s="84">
        <v>1.2862</v>
      </c>
      <c r="AA20" s="85">
        <v>3.4173</v>
      </c>
      <c r="AB20" t="s">
        <v>5</v>
      </c>
    </row>
    <row r="21" spans="1:28" ht="15.6" thickTop="1" thickBot="1" x14ac:dyDescent="0.35">
      <c r="A21" s="2"/>
      <c r="B21" s="12" t="s">
        <v>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35"/>
      <c r="T21" s="35"/>
      <c r="U21" s="35"/>
      <c r="V21" s="12"/>
      <c r="W21" s="35"/>
      <c r="X21" s="35"/>
      <c r="Y21" s="35"/>
      <c r="Z21" s="35"/>
      <c r="AA21" s="35"/>
    </row>
    <row r="22" spans="1:28" ht="15" thickBot="1" x14ac:dyDescent="0.35">
      <c r="A22" s="4" t="s">
        <v>3</v>
      </c>
      <c r="B22" s="42">
        <f t="shared" si="2"/>
        <v>76.025700000000001</v>
      </c>
      <c r="C22" s="43">
        <v>8.5983999999999998</v>
      </c>
      <c r="D22" s="43">
        <v>4.4512999999999998</v>
      </c>
      <c r="E22" s="43">
        <v>4.8263999999999996</v>
      </c>
      <c r="F22" s="43">
        <v>0.79810000000000003</v>
      </c>
      <c r="G22" s="43">
        <v>3.7519999999999998</v>
      </c>
      <c r="H22" s="43">
        <v>0.2301</v>
      </c>
      <c r="I22" s="43">
        <v>6.8482000000000003</v>
      </c>
      <c r="J22" s="43">
        <v>1.4359999999999999</v>
      </c>
      <c r="K22" s="43">
        <v>11.7364</v>
      </c>
      <c r="L22" s="43">
        <v>17.067</v>
      </c>
      <c r="M22" s="43">
        <v>0.1482</v>
      </c>
      <c r="N22" s="43">
        <v>8.2299999999999998E-2</v>
      </c>
      <c r="O22" s="43">
        <v>16.051300000000001</v>
      </c>
      <c r="P22" s="42">
        <f t="shared" si="0"/>
        <v>10.2074</v>
      </c>
      <c r="Q22" s="43">
        <v>4.3541999999999996</v>
      </c>
      <c r="R22" s="43">
        <v>1.1561999999999999</v>
      </c>
      <c r="S22" s="43">
        <v>0.50429999999999997</v>
      </c>
      <c r="T22" s="43">
        <v>1.5269999999999999</v>
      </c>
      <c r="U22" s="43">
        <v>2.6657000000000002</v>
      </c>
      <c r="V22" s="42">
        <f t="shared" si="1"/>
        <v>10.782200000000001</v>
      </c>
      <c r="W22" s="43">
        <v>1.3806</v>
      </c>
      <c r="X22" s="43">
        <v>4.9005999999999998</v>
      </c>
      <c r="Y22" s="43">
        <v>3.2444000000000002</v>
      </c>
      <c r="Z22" s="43">
        <v>1.2565999999999999</v>
      </c>
      <c r="AA22" s="42">
        <v>2.9836</v>
      </c>
      <c r="AB22" s="26" t="s">
        <v>5</v>
      </c>
    </row>
    <row r="23" spans="1:28" ht="15" thickBot="1" x14ac:dyDescent="0.35">
      <c r="A23" s="8" t="s">
        <v>4</v>
      </c>
      <c r="B23" s="44">
        <v>72.400000000000006</v>
      </c>
      <c r="C23" s="45">
        <v>15.28</v>
      </c>
      <c r="D23" s="45">
        <v>13.29</v>
      </c>
      <c r="E23" s="45">
        <v>6.04</v>
      </c>
      <c r="F23" s="45">
        <v>2.77</v>
      </c>
      <c r="G23" s="45">
        <v>2.5499999999999998</v>
      </c>
      <c r="H23" s="45">
        <v>0.62</v>
      </c>
      <c r="I23" s="45">
        <v>6.18</v>
      </c>
      <c r="J23" s="45">
        <v>1.83</v>
      </c>
      <c r="K23" s="45">
        <v>4.51</v>
      </c>
      <c r="L23" s="45">
        <v>9.82</v>
      </c>
      <c r="M23" s="45">
        <v>0.34</v>
      </c>
      <c r="N23" s="45">
        <v>0.12</v>
      </c>
      <c r="O23" s="45">
        <v>8.99</v>
      </c>
      <c r="P23" s="44">
        <f t="shared" si="0"/>
        <v>18.71</v>
      </c>
      <c r="Q23" s="45">
        <v>9.39</v>
      </c>
      <c r="R23" s="45">
        <v>3.57</v>
      </c>
      <c r="S23" s="45">
        <v>1.04</v>
      </c>
      <c r="T23" s="45">
        <v>1.6</v>
      </c>
      <c r="U23" s="45">
        <v>3.11</v>
      </c>
      <c r="V23" s="44">
        <v>7</v>
      </c>
      <c r="W23" s="45">
        <v>1.99</v>
      </c>
      <c r="X23" s="45">
        <v>2.77</v>
      </c>
      <c r="Y23" s="45">
        <v>1.4</v>
      </c>
      <c r="Z23" s="45">
        <v>0.77</v>
      </c>
      <c r="AA23" s="44">
        <v>1.9</v>
      </c>
      <c r="AB23" t="s">
        <v>5</v>
      </c>
    </row>
    <row r="24" spans="1:28" ht="15" thickTop="1" x14ac:dyDescent="0.3"/>
    <row r="26" spans="1:28" x14ac:dyDescent="0.3">
      <c r="A26" t="s">
        <v>47</v>
      </c>
    </row>
    <row r="27" spans="1:28" x14ac:dyDescent="0.3">
      <c r="A27" t="s">
        <v>46</v>
      </c>
    </row>
    <row r="28" spans="1:28" x14ac:dyDescent="0.3">
      <c r="A28" t="s">
        <v>13</v>
      </c>
    </row>
    <row r="29" spans="1:28" ht="16.2" x14ac:dyDescent="0.3">
      <c r="A29" t="s">
        <v>12</v>
      </c>
    </row>
    <row r="31" spans="1:28" x14ac:dyDescent="0.3">
      <c r="A31" s="91" t="s">
        <v>50</v>
      </c>
    </row>
    <row r="32" spans="1:28" x14ac:dyDescent="0.3">
      <c r="A32" s="91" t="s">
        <v>51</v>
      </c>
    </row>
    <row r="33" spans="1:1" x14ac:dyDescent="0.3">
      <c r="A33" s="92" t="s">
        <v>52</v>
      </c>
    </row>
  </sheetData>
  <mergeCells count="1">
    <mergeCell ref="A4:A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4" sqref="J4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C8DC236DDE94199FF7BCE149EE580" ma:contentTypeVersion="18" ma:contentTypeDescription="Create a new document." ma:contentTypeScope="" ma:versionID="bec8bc1598791319ea9fa13851f07b56">
  <xsd:schema xmlns:xsd="http://www.w3.org/2001/XMLSchema" xmlns:xs="http://www.w3.org/2001/XMLSchema" xmlns:p="http://schemas.microsoft.com/office/2006/metadata/properties" xmlns:ns2="93e7842b-5238-4558-8760-97f95ae0b420" xmlns:ns3="bf7dbb6f-0a87-4893-a131-84b7040c9dcf" targetNamespace="http://schemas.microsoft.com/office/2006/metadata/properties" ma:root="true" ma:fieldsID="4cbb41945e2f01997a961f29e80829a8" ns2:_="" ns3:_="">
    <xsd:import namespace="93e7842b-5238-4558-8760-97f95ae0b420"/>
    <xsd:import namespace="bf7dbb6f-0a87-4893-a131-84b7040c9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7842b-5238-4558-8760-97f95ae0b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dbb6f-0a87-4893-a131-84b7040c9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82cd04-d982-4400-a4f0-98a641e8bb47}" ma:internalName="TaxCatchAll" ma:showField="CatchAllData" ma:web="bf7dbb6f-0a87-4893-a131-84b7040c9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7dbb6f-0a87-4893-a131-84b7040c9dcf"/>
    <lcf76f155ced4ddcb4097134ff3c332f xmlns="93e7842b-5238-4558-8760-97f95ae0b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5CD8A1-B7F5-4B79-B6BE-6966B46682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020DC-ECD0-4CD0-B59F-7BB13C27D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e7842b-5238-4558-8760-97f95ae0b420"/>
    <ds:schemaRef ds:uri="bf7dbb6f-0a87-4893-a131-84b7040c9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E3C47C-C5E8-4D32-8423-D2D9FC530F8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B3157D5-31A7-4FA7-96C4-463591A52120}">
  <ds:schemaRefs>
    <ds:schemaRef ds:uri="http://schemas.microsoft.com/office/2006/metadata/properties"/>
    <ds:schemaRef ds:uri="http://schemas.microsoft.com/office/infopath/2007/PartnerControls"/>
    <ds:schemaRef ds:uri="bf7dbb6f-0a87-4893-a131-84b7040c9dcf"/>
    <ds:schemaRef ds:uri="93e7842b-5238-4558-8760-97f95ae0b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>NACUBO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 Redd</dc:creator>
  <cp:lastModifiedBy>Ken Redd</cp:lastModifiedBy>
  <cp:lastPrinted>2016-12-19T14:37:58Z</cp:lastPrinted>
  <dcterms:created xsi:type="dcterms:W3CDTF">2010-06-09T14:46:54Z</dcterms:created>
  <dcterms:modified xsi:type="dcterms:W3CDTF">2025-02-05T19:51:56Z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Ken Redd</vt:lpwstr>
  </property>
  <property fmtid="{D5CDD505-2E9C-101B-9397-08002B2CF9AE}" pid="3" name="Order">
    <vt:lpwstr>7802200.00000000</vt:lpwstr>
  </property>
  <property fmtid="{D5CDD505-2E9C-101B-9397-08002B2CF9AE}" pid="4" name="display_urn:schemas-microsoft-com:office:office#Author">
    <vt:lpwstr>Ken Redd</vt:lpwstr>
  </property>
  <property fmtid="{D5CDD505-2E9C-101B-9397-08002B2CF9AE}" pid="5" name="xd_Signature">
    <vt:lpwstr/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0x0101001C0C8DC236DDE94199FF7BCE149EE580</vt:lpwstr>
  </property>
  <property fmtid="{D5CDD505-2E9C-101B-9397-08002B2CF9AE}" pid="12" name="MediaLengthInSeconds">
    <vt:lpwstr/>
  </property>
  <property fmtid="{D5CDD505-2E9C-101B-9397-08002B2CF9AE}" pid="13" name="MediaServiceImageTags">
    <vt:lpwstr/>
  </property>
</Properties>
</file>