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721\Messen\3_Chillventa\2026\1_Vertrieb\Preiskalkulation\"/>
    </mc:Choice>
  </mc:AlternateContent>
  <bookViews>
    <workbookView xWindow="-120" yWindow="-120" windowWidth="29040" windowHeight="15840"/>
  </bookViews>
  <sheets>
    <sheet name="Tabelle1" sheetId="1" r:id="rId1"/>
  </sheets>
  <externalReferences>
    <externalReference r:id="rId2"/>
  </externalReferences>
  <definedNames>
    <definedName name="Stand_typ">[1]DropDown!$A$7:$A$10</definedName>
    <definedName name="Z_088C87A4_40BD_420E_95BA_352FD94CA362_.wvu.Cols" localSheetId="0" hidden="1">Tabelle1!$K:$L,Tabelle1!$Q:$S</definedName>
    <definedName name="Z_088C87A4_40BD_420E_95BA_352FD94CA362_.wvu.Rows" localSheetId="0" hidden="1">Tabelle1!$6:$6,Tabelle1!$23:$25</definedName>
  </definedNames>
  <calcPr calcId="162913"/>
  <customWorkbookViews>
    <customWorkbookView name="Löw, Rebecca - Persönliche Ansicht" guid="{088C87A4-40BD-420E-95BA-352FD94CA362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5" i="1"/>
  <c r="C19" i="1" l="1"/>
  <c r="H17" i="1"/>
  <c r="G17" i="1"/>
  <c r="F17" i="1"/>
  <c r="E17" i="1"/>
  <c r="H15" i="1"/>
  <c r="G15" i="1"/>
  <c r="F15" i="1"/>
  <c r="I13" i="1"/>
  <c r="C13" i="1"/>
  <c r="F7" i="1"/>
  <c r="G13" i="1" l="1"/>
  <c r="F13" i="1"/>
  <c r="F18" i="1" s="1"/>
  <c r="F19" i="1" s="1"/>
  <c r="F20" i="1" s="1"/>
  <c r="E13" i="1"/>
  <c r="E18" i="1" s="1"/>
  <c r="H13" i="1"/>
  <c r="H18" i="1"/>
  <c r="H19" i="1" s="1"/>
  <c r="H20" i="1" s="1"/>
  <c r="G18" i="1"/>
  <c r="E19" i="1" l="1"/>
  <c r="E20" i="1" s="1"/>
  <c r="G19" i="1"/>
  <c r="G20" i="1" s="1"/>
</calcChain>
</file>

<file path=xl/sharedStrings.xml><?xml version="1.0" encoding="utf-8"?>
<sst xmlns="http://schemas.openxmlformats.org/spreadsheetml/2006/main" count="25" uniqueCount="24">
  <si>
    <t>Standfläche in m²</t>
  </si>
  <si>
    <r>
      <t xml:space="preserve">Mehrwertsteuer
</t>
    </r>
    <r>
      <rPr>
        <sz val="8"/>
        <rFont val="Arial"/>
        <family val="2"/>
      </rPr>
      <t>(Deutschland 19%, 
Andere 0%)</t>
    </r>
  </si>
  <si>
    <t>Bitte gewünschte Standfläche eintragen</t>
  </si>
  <si>
    <t>Aussteller aus Deutschland 19% ; Andere 0%</t>
  </si>
  <si>
    <t>Hier geht es direkt zur Anmeldung:</t>
  </si>
  <si>
    <r>
      <t xml:space="preserve">Preiskalkulation
</t>
    </r>
    <r>
      <rPr>
        <i/>
        <sz val="8"/>
        <rFont val="Arial"/>
        <family val="2"/>
      </rPr>
      <t>Die Mindeststandfläche beträgt 12 m².
Die Standform ist abhängig von der Aufplanung, es besteht kein Anspruch auf eine bestimmte Standform.</t>
    </r>
  </si>
  <si>
    <t>Mietpreis für Standfläche</t>
  </si>
  <si>
    <t>AUMA-Beitrag</t>
  </si>
  <si>
    <t>pro m²</t>
  </si>
  <si>
    <t xml:space="preserve">Entsorgungsservice Laufzeit </t>
  </si>
  <si>
    <t>Marketing-Services*</t>
  </si>
  <si>
    <t>Stück</t>
  </si>
  <si>
    <r>
      <rPr>
        <sz val="10"/>
        <rFont val="Arial"/>
        <family val="2"/>
      </rPr>
      <t>Gesamtbetrag Beteiligung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ohne Standbau/netto</t>
    </r>
  </si>
  <si>
    <t>+ Mehrwertsteuer</t>
  </si>
  <si>
    <t>Mwst.</t>
  </si>
  <si>
    <r>
      <t xml:space="preserve">Gesamtbetrag Beteiligung </t>
    </r>
    <r>
      <rPr>
        <sz val="8"/>
        <rFont val="Arial"/>
        <family val="2"/>
      </rPr>
      <t>ohne Standbau/brutto</t>
    </r>
  </si>
  <si>
    <t>www.auma.de</t>
  </si>
  <si>
    <t>www.brau-beviale.de</t>
  </si>
  <si>
    <r>
      <t xml:space="preserve">Reihenstand
</t>
    </r>
    <r>
      <rPr>
        <sz val="10"/>
        <rFont val="Arial"/>
        <family val="2"/>
      </rPr>
      <t>(259</t>
    </r>
    <r>
      <rPr>
        <i/>
        <sz val="10"/>
        <rFont val="Arial"/>
        <family val="2"/>
      </rPr>
      <t xml:space="preserve"> €/m2; 
1 Seite offen; mind. 12 m²)</t>
    </r>
  </si>
  <si>
    <r>
      <t xml:space="preserve">Eckstand
</t>
    </r>
    <r>
      <rPr>
        <i/>
        <sz val="9"/>
        <rFont val="Arial"/>
        <family val="2"/>
      </rPr>
      <t>(274 €/m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2 Seiten offen;
mind. 12 m²) </t>
    </r>
  </si>
  <si>
    <r>
      <t xml:space="preserve">Kopfstand
</t>
    </r>
    <r>
      <rPr>
        <i/>
        <sz val="9"/>
        <rFont val="Arial"/>
        <family val="2"/>
      </rPr>
      <t>(292 €/m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3 Seiten offen;
mind. 12 m²) </t>
    </r>
  </si>
  <si>
    <r>
      <t xml:space="preserve">Blockstand
</t>
    </r>
    <r>
      <rPr>
        <i/>
        <sz val="9"/>
        <rFont val="Arial"/>
        <family val="2"/>
      </rPr>
      <t>(301 €/m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;
4 Seiten offen;
mind. 12 m²)</t>
    </r>
  </si>
  <si>
    <r>
      <rPr>
        <b/>
        <sz val="8"/>
        <rFont val="Arial"/>
        <family val="2"/>
      </rPr>
      <t>Achtung:</t>
    </r>
    <r>
      <rPr>
        <sz val="8"/>
        <rFont val="Arial"/>
        <family val="2"/>
      </rPr>
      <t xml:space="preserve">
Spesen, Personal- und Transportkosten können von uns nicht kallkuliert werden.
Mindeststandgröße sind 12m</t>
    </r>
    <r>
      <rPr>
        <sz val="8"/>
        <color theme="1"/>
        <rFont val="Arial"/>
        <family val="2"/>
      </rPr>
      <t>² (s. Punkt 7 Besondere Teilnahmebedingungen)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Die Preise sind bis einschließlich 30.04.2025 gültig.
Die Preiskalkulation ist unverbindlich und  alle Angaben ohne Gewähr.</t>
    </r>
    <r>
      <rPr>
        <sz val="8"/>
        <rFont val="Arial"/>
        <family val="2"/>
      </rPr>
      <t xml:space="preserve">
</t>
    </r>
  </si>
  <si>
    <t xml:space="preserve">www.chillventa.de/de-de/ausstellen/stand-buchen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</si>
</sst>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_ ;\-#,##0\ 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indexed="23"/>
      <name val="Arial"/>
      <family val="2"/>
    </font>
    <font>
      <sz val="9"/>
      <color indexed="55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ED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D3D3"/>
        <bgColor indexed="64"/>
      </patternFill>
    </fill>
    <fill>
      <patternFill patternType="solid">
        <fgColor rgb="FFA3BDBB"/>
        <bgColor indexed="64"/>
      </patternFill>
    </fill>
    <fill>
      <patternFill patternType="solid">
        <fgColor rgb="FF85A7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684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9" fillId="3" borderId="11" xfId="0" applyFont="1" applyFill="1" applyBorder="1" applyAlignment="1" applyProtection="1">
      <alignment horizontal="center" vertical="center" textRotation="45" wrapText="1"/>
      <protection hidden="1"/>
    </xf>
    <xf numFmtId="0" fontId="9" fillId="5" borderId="11" xfId="0" applyFont="1" applyFill="1" applyBorder="1" applyAlignment="1" applyProtection="1">
      <alignment horizontal="center" vertical="center" textRotation="45" wrapText="1"/>
      <protection hidden="1"/>
    </xf>
    <xf numFmtId="0" fontId="9" fillId="6" borderId="10" xfId="0" applyFont="1" applyFill="1" applyBorder="1" applyAlignment="1" applyProtection="1">
      <alignment horizontal="center" vertical="center" textRotation="45" wrapText="1"/>
      <protection hidden="1"/>
    </xf>
    <xf numFmtId="0" fontId="9" fillId="7" borderId="11" xfId="0" applyFont="1" applyFill="1" applyBorder="1" applyAlignment="1" applyProtection="1">
      <alignment horizontal="center" vertical="center" textRotation="45" wrapText="1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9" fillId="2" borderId="0" xfId="0" applyFont="1" applyFill="1" applyProtection="1">
      <protection hidden="1"/>
    </xf>
    <xf numFmtId="164" fontId="18" fillId="2" borderId="0" xfId="1" applyNumberFormat="1" applyFont="1" applyFill="1" applyBorder="1" applyAlignment="1" applyProtection="1">
      <alignment horizontal="right"/>
      <protection hidden="1"/>
    </xf>
    <xf numFmtId="44" fontId="18" fillId="2" borderId="0" xfId="1" applyFont="1" applyFill="1" applyBorder="1" applyAlignment="1" applyProtection="1">
      <alignment horizontal="right"/>
      <protection hidden="1"/>
    </xf>
    <xf numFmtId="44" fontId="19" fillId="3" borderId="13" xfId="1" applyFont="1" applyFill="1" applyBorder="1" applyAlignment="1" applyProtection="1">
      <protection hidden="1"/>
    </xf>
    <xf numFmtId="44" fontId="19" fillId="5" borderId="13" xfId="1" applyFont="1" applyFill="1" applyBorder="1" applyAlignment="1" applyProtection="1">
      <protection hidden="1"/>
    </xf>
    <xf numFmtId="44" fontId="19" fillId="6" borderId="13" xfId="1" applyFont="1" applyFill="1" applyBorder="1" applyAlignment="1" applyProtection="1">
      <protection hidden="1"/>
    </xf>
    <xf numFmtId="44" fontId="19" fillId="7" borderId="4" xfId="1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44" fontId="20" fillId="2" borderId="0" xfId="1" applyFont="1" applyFill="1" applyBorder="1" applyAlignment="1" applyProtection="1">
      <alignment horizontal="right"/>
      <protection hidden="1"/>
    </xf>
    <xf numFmtId="44" fontId="19" fillId="3" borderId="14" xfId="1" applyFont="1" applyFill="1" applyBorder="1" applyAlignment="1" applyProtection="1">
      <protection hidden="1"/>
    </xf>
    <xf numFmtId="44" fontId="19" fillId="5" borderId="14" xfId="1" applyFont="1" applyFill="1" applyBorder="1" applyAlignment="1" applyProtection="1">
      <protection hidden="1"/>
    </xf>
    <xf numFmtId="44" fontId="19" fillId="6" borderId="14" xfId="1" applyFont="1" applyFill="1" applyBorder="1" applyAlignment="1" applyProtection="1">
      <protection hidden="1"/>
    </xf>
    <xf numFmtId="44" fontId="19" fillId="7" borderId="14" xfId="1" applyFont="1" applyFill="1" applyBorder="1" applyAlignment="1" applyProtection="1">
      <protection hidden="1"/>
    </xf>
    <xf numFmtId="0" fontId="3" fillId="2" borderId="0" xfId="0" applyFont="1" applyFill="1" applyProtection="1">
      <protection hidden="1"/>
    </xf>
    <xf numFmtId="44" fontId="19" fillId="2" borderId="0" xfId="1" applyFont="1" applyFill="1" applyBorder="1" applyAlignment="1" applyProtection="1">
      <protection hidden="1"/>
    </xf>
    <xf numFmtId="44" fontId="19" fillId="3" borderId="14" xfId="1" applyFont="1" applyFill="1" applyBorder="1" applyAlignment="1" applyProtection="1">
      <alignment horizontal="right"/>
      <protection hidden="1"/>
    </xf>
    <xf numFmtId="44" fontId="19" fillId="5" borderId="14" xfId="1" applyFont="1" applyFill="1" applyBorder="1" applyAlignment="1" applyProtection="1">
      <alignment horizontal="right"/>
      <protection hidden="1"/>
    </xf>
    <xf numFmtId="44" fontId="19" fillId="6" borderId="14" xfId="1" applyFont="1" applyFill="1" applyBorder="1" applyAlignment="1" applyProtection="1">
      <alignment horizontal="center"/>
      <protection hidden="1"/>
    </xf>
    <xf numFmtId="44" fontId="19" fillId="7" borderId="14" xfId="1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Protection="1">
      <protection hidden="1"/>
    </xf>
    <xf numFmtId="44" fontId="21" fillId="2" borderId="12" xfId="1" applyFont="1" applyFill="1" applyBorder="1" applyAlignment="1" applyProtection="1">
      <alignment horizontal="right"/>
      <protection hidden="1"/>
    </xf>
    <xf numFmtId="44" fontId="8" fillId="2" borderId="3" xfId="1" applyFont="1" applyFill="1" applyBorder="1" applyAlignment="1" applyProtection="1">
      <protection hidden="1"/>
    </xf>
    <xf numFmtId="44" fontId="8" fillId="3" borderId="14" xfId="1" applyFont="1" applyFill="1" applyBorder="1" applyAlignment="1" applyProtection="1">
      <protection hidden="1"/>
    </xf>
    <xf numFmtId="44" fontId="8" fillId="5" borderId="14" xfId="1" applyFont="1" applyFill="1" applyBorder="1" applyAlignment="1" applyProtection="1">
      <protection hidden="1"/>
    </xf>
    <xf numFmtId="44" fontId="8" fillId="6" borderId="14" xfId="1" applyFont="1" applyFill="1" applyBorder="1" applyAlignment="1" applyProtection="1">
      <protection hidden="1"/>
    </xf>
    <xf numFmtId="44" fontId="8" fillId="7" borderId="14" xfId="1" applyFont="1" applyFill="1" applyBorder="1" applyAlignment="1" applyProtection="1">
      <protection hidden="1"/>
    </xf>
    <xf numFmtId="0" fontId="3" fillId="2" borderId="0" xfId="0" quotePrefix="1" applyFont="1" applyFill="1" applyProtection="1">
      <protection hidden="1"/>
    </xf>
    <xf numFmtId="9" fontId="20" fillId="2" borderId="0" xfId="1" applyNumberFormat="1" applyFont="1" applyFill="1" applyBorder="1" applyAlignment="1" applyProtection="1">
      <alignment horizontal="right"/>
      <protection hidden="1"/>
    </xf>
    <xf numFmtId="0" fontId="9" fillId="2" borderId="15" xfId="0" applyFont="1" applyFill="1" applyBorder="1" applyProtection="1">
      <protection hidden="1"/>
    </xf>
    <xf numFmtId="44" fontId="21" fillId="2" borderId="15" xfId="1" applyFont="1" applyFill="1" applyBorder="1" applyAlignment="1" applyProtection="1">
      <alignment horizontal="right"/>
      <protection hidden="1"/>
    </xf>
    <xf numFmtId="44" fontId="8" fillId="2" borderId="16" xfId="1" applyFont="1" applyFill="1" applyBorder="1" applyAlignment="1" applyProtection="1">
      <protection hidden="1"/>
    </xf>
    <xf numFmtId="44" fontId="8" fillId="3" borderId="17" xfId="1" applyFont="1" applyFill="1" applyBorder="1" applyAlignment="1" applyProtection="1">
      <protection hidden="1"/>
    </xf>
    <xf numFmtId="44" fontId="8" fillId="5" borderId="17" xfId="1" applyFont="1" applyFill="1" applyBorder="1" applyAlignment="1" applyProtection="1">
      <protection hidden="1"/>
    </xf>
    <xf numFmtId="44" fontId="8" fillId="6" borderId="17" xfId="1" applyFont="1" applyFill="1" applyBorder="1" applyAlignment="1" applyProtection="1">
      <protection hidden="1"/>
    </xf>
    <xf numFmtId="44" fontId="8" fillId="7" borderId="17" xfId="1" applyFont="1" applyFill="1" applyBorder="1" applyAlignment="1" applyProtection="1">
      <protection hidden="1"/>
    </xf>
    <xf numFmtId="44" fontId="21" fillId="2" borderId="0" xfId="1" applyFont="1" applyFill="1" applyBorder="1" applyAlignment="1" applyProtection="1">
      <alignment horizontal="right"/>
      <protection hidden="1"/>
    </xf>
    <xf numFmtId="44" fontId="8" fillId="2" borderId="0" xfId="1" applyFont="1" applyFill="1" applyBorder="1" applyAlignment="1" applyProtection="1">
      <protection hidden="1"/>
    </xf>
    <xf numFmtId="44" fontId="8" fillId="0" borderId="0" xfId="1" applyFont="1" applyFill="1" applyBorder="1" applyAlignment="1" applyProtection="1">
      <protection hidden="1"/>
    </xf>
    <xf numFmtId="44" fontId="8" fillId="8" borderId="0" xfId="1" applyFont="1" applyFill="1" applyBorder="1" applyAlignment="1" applyProtection="1">
      <protection hidden="1"/>
    </xf>
    <xf numFmtId="0" fontId="12" fillId="2" borderId="0" xfId="2" applyFont="1" applyFill="1" applyBorder="1" applyAlignment="1" applyProtection="1">
      <alignment horizontal="right" vertical="center"/>
      <protection hidden="1"/>
    </xf>
    <xf numFmtId="0" fontId="12" fillId="2" borderId="1" xfId="2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2" fillId="2" borderId="0" xfId="2" applyFill="1" applyBorder="1" applyAlignme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10" fontId="4" fillId="2" borderId="0" xfId="0" applyNumberFormat="1" applyFont="1" applyFill="1" applyAlignment="1" applyProtection="1">
      <alignment horizontal="right" vertical="center"/>
      <protection hidden="1"/>
    </xf>
    <xf numFmtId="0" fontId="12" fillId="2" borderId="0" xfId="2" applyFont="1" applyFill="1" applyBorder="1" applyAlignment="1" applyProtection="1">
      <alignment horizontal="right"/>
      <protection hidden="1"/>
    </xf>
    <xf numFmtId="0" fontId="0" fillId="2" borderId="8" xfId="0" applyFill="1" applyBorder="1" applyProtection="1">
      <protection hidden="1"/>
    </xf>
    <xf numFmtId="0" fontId="3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0" fillId="0" borderId="0" xfId="0" applyProtection="1"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2" fillId="0" borderId="0" xfId="2" applyFont="1" applyBorder="1" applyAlignment="1" applyProtection="1">
      <protection hidden="1"/>
    </xf>
    <xf numFmtId="0" fontId="12" fillId="0" borderId="1" xfId="2" applyFont="1" applyBorder="1" applyAlignment="1" applyProtection="1"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4" fontId="9" fillId="2" borderId="0" xfId="1" applyFont="1" applyFill="1" applyProtection="1">
      <protection hidden="1"/>
    </xf>
    <xf numFmtId="9" fontId="3" fillId="2" borderId="0" xfId="0" applyNumberFormat="1" applyFont="1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22" fillId="2" borderId="0" xfId="0" applyFont="1" applyFill="1" applyProtection="1">
      <protection hidden="1"/>
    </xf>
    <xf numFmtId="0" fontId="22" fillId="0" borderId="0" xfId="0" applyFont="1" applyProtection="1">
      <protection hidden="1"/>
    </xf>
    <xf numFmtId="0" fontId="23" fillId="2" borderId="0" xfId="0" applyFont="1" applyFill="1" applyProtection="1">
      <protection hidden="1"/>
    </xf>
    <xf numFmtId="0" fontId="12" fillId="2" borderId="1" xfId="2" applyFont="1" applyFill="1" applyBorder="1" applyAlignment="1" applyProtection="1">
      <alignment horizontal="right"/>
      <protection hidden="1"/>
    </xf>
    <xf numFmtId="0" fontId="4" fillId="9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9" fontId="3" fillId="4" borderId="1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0" borderId="0" xfId="2" applyFont="1" applyBorder="1" applyAlignment="1" applyProtection="1">
      <protection hidden="1"/>
    </xf>
    <xf numFmtId="0" fontId="11" fillId="0" borderId="1" xfId="2" applyFont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left" vertical="top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hillventa.de/de-de/ausstellen/stand-buch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21</xdr:row>
      <xdr:rowOff>19050</xdr:rowOff>
    </xdr:from>
    <xdr:to>
      <xdr:col>6</xdr:col>
      <xdr:colOff>666749</xdr:colOff>
      <xdr:row>25</xdr:row>
      <xdr:rowOff>152400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B37FA36-E74D-40DE-848F-4065732C1CB2}"/>
            </a:ext>
          </a:extLst>
        </xdr:cNvPr>
        <xdr:cNvSpPr txBox="1"/>
      </xdr:nvSpPr>
      <xdr:spPr>
        <a:xfrm>
          <a:off x="152399" y="4638675"/>
          <a:ext cx="75057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*Inhalte der Marketing-Services</a:t>
          </a:r>
          <a:r>
            <a:rPr lang="de-DE" sz="8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(obligatorisch): siehe </a:t>
          </a:r>
          <a:r>
            <a:rPr lang="de-DE" sz="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Besondere Teilnahmebedingungen</a:t>
          </a:r>
          <a:r>
            <a:rPr lang="de-DE" sz="8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Fachmesse Chillventa 2026</a:t>
          </a:r>
        </a:p>
        <a:p>
          <a:endParaRPr lang="de-DE" sz="8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9525</xdr:colOff>
      <xdr:row>7</xdr:row>
      <xdr:rowOff>47625</xdr:rowOff>
    </xdr:from>
    <xdr:to>
      <xdr:col>7</xdr:col>
      <xdr:colOff>962025</xdr:colOff>
      <xdr:row>7</xdr:row>
      <xdr:rowOff>142875</xdr:rowOff>
    </xdr:to>
    <xdr:sp macro="" textlink="">
      <xdr:nvSpPr>
        <xdr:cNvPr id="6" name="Rechtec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34050-72BC-460E-849C-B3BE94CAE095}"/>
            </a:ext>
          </a:extLst>
        </xdr:cNvPr>
        <xdr:cNvSpPr/>
      </xdr:nvSpPr>
      <xdr:spPr>
        <a:xfrm>
          <a:off x="7000875" y="2133600"/>
          <a:ext cx="200025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619125</xdr:colOff>
      <xdr:row>0</xdr:row>
      <xdr:rowOff>104775</xdr:rowOff>
    </xdr:from>
    <xdr:to>
      <xdr:col>2</xdr:col>
      <xdr:colOff>514350</xdr:colOff>
      <xdr:row>4</xdr:row>
      <xdr:rowOff>1165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24B2AD4-31E9-4469-90F8-485F6A97E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04775"/>
          <a:ext cx="2800350" cy="15594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21/Messen/3_Chillventa/2024/Vertrieb/Kostenkalkulator/Kostenkalkulator_Chillventa%202024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"/>
      <sheetName val="Englisch"/>
      <sheetName val="DropDown"/>
    </sheetNames>
    <sheetDataSet>
      <sheetData sheetId="0" refreshError="1"/>
      <sheetData sheetId="1" refreshError="1"/>
      <sheetData sheetId="2">
        <row r="7">
          <cell r="A7" t="str">
            <v>Reihenstand</v>
          </cell>
        </row>
        <row r="8">
          <cell r="A8" t="str">
            <v>Eckstand</v>
          </cell>
        </row>
        <row r="9">
          <cell r="A9" t="str">
            <v>Kopfstand</v>
          </cell>
        </row>
        <row r="10">
          <cell r="A10" t="str">
            <v>Blockstand</v>
          </cell>
        </row>
        <row r="12">
          <cell r="C12">
            <v>0.6</v>
          </cell>
        </row>
        <row r="24">
          <cell r="C24" t="str">
            <v>www.auma.de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rau-beviale.de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uma.de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chillventa.de/de-de/ausstellen/stand-buchen" TargetMode="External"/><Relationship Id="rId4" Type="http://schemas.openxmlformats.org/officeDocument/2006/relationships/hyperlink" Target="http://www.auma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252"/>
  <sheetViews>
    <sheetView tabSelected="1" workbookViewId="0">
      <selection activeCell="F5" sqref="F5:G5"/>
    </sheetView>
  </sheetViews>
  <sheetFormatPr baseColWidth="10" defaultColWidth="10" defaultRowHeight="14.25" x14ac:dyDescent="0.2"/>
  <cols>
    <col min="1" max="1" width="2.125" style="14" customWidth="1"/>
    <col min="2" max="2" width="38.125" style="56" customWidth="1"/>
    <col min="3" max="3" width="16.875" style="56" customWidth="1"/>
    <col min="4" max="4" width="7.125" style="56" customWidth="1"/>
    <col min="5" max="8" width="13.75" style="56" customWidth="1"/>
    <col min="9" max="9" width="15.125" style="56" customWidth="1"/>
    <col min="10" max="10" width="22.25" style="56" customWidth="1"/>
    <col min="11" max="11" width="3.5" style="56" hidden="1" customWidth="1"/>
    <col min="12" max="12" width="2.375" style="14" hidden="1" customWidth="1"/>
    <col min="13" max="13" width="6.875" style="20" customWidth="1"/>
    <col min="14" max="16" width="10" style="20"/>
    <col min="17" max="19" width="0" style="20" hidden="1" customWidth="1"/>
    <col min="20" max="34" width="10" style="20"/>
    <col min="35" max="78" width="10" style="54"/>
    <col min="79" max="152" width="10" style="55"/>
    <col min="153" max="16384" width="10" style="56"/>
  </cols>
  <sheetData>
    <row r="1" spans="1:153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53" ht="78" customHeight="1" x14ac:dyDescent="0.2">
      <c r="A2" s="20"/>
      <c r="B2" s="20"/>
      <c r="C2" s="20"/>
      <c r="D2" s="20"/>
      <c r="E2" s="20"/>
      <c r="F2" s="77" t="s">
        <v>22</v>
      </c>
      <c r="G2" s="77"/>
      <c r="H2" s="77"/>
      <c r="I2" s="77"/>
      <c r="J2" s="20"/>
      <c r="K2" s="69"/>
      <c r="L2" s="56"/>
      <c r="M2" s="14"/>
      <c r="AI2" s="20"/>
      <c r="CA2" s="54"/>
      <c r="EW2" s="55"/>
    </row>
    <row r="3" spans="1:153" s="70" customFormat="1" ht="19.5" customHeight="1" x14ac:dyDescent="0.2">
      <c r="A3" s="20"/>
      <c r="B3" s="20"/>
      <c r="C3" s="20"/>
      <c r="D3" s="20"/>
      <c r="E3" s="20"/>
      <c r="F3" s="78" t="s">
        <v>0</v>
      </c>
      <c r="G3" s="79"/>
      <c r="H3" s="82" t="s">
        <v>1</v>
      </c>
      <c r="I3" s="20"/>
      <c r="J3" s="20"/>
      <c r="L3" s="50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</row>
    <row r="4" spans="1:153" s="70" customFormat="1" ht="19.5" customHeight="1" x14ac:dyDescent="0.2">
      <c r="A4" s="20"/>
      <c r="B4" s="20"/>
      <c r="C4" s="20"/>
      <c r="D4" s="20"/>
      <c r="E4" s="20"/>
      <c r="F4" s="80"/>
      <c r="G4" s="81"/>
      <c r="H4" s="83"/>
      <c r="I4" s="20"/>
      <c r="J4" s="20"/>
      <c r="L4" s="50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</row>
    <row r="5" spans="1:153" ht="21.75" customHeight="1" x14ac:dyDescent="0.2">
      <c r="A5" s="20"/>
      <c r="B5" s="20"/>
      <c r="C5" s="84" t="s">
        <v>2</v>
      </c>
      <c r="D5" s="84"/>
      <c r="E5" s="85"/>
      <c r="F5" s="86">
        <v>12</v>
      </c>
      <c r="G5" s="87"/>
      <c r="H5" s="73">
        <v>0.19</v>
      </c>
      <c r="I5" s="20"/>
      <c r="J5" s="20"/>
      <c r="K5" s="68" t="s">
        <v>17</v>
      </c>
      <c r="M5" s="54"/>
    </row>
    <row r="6" spans="1:153" ht="12.75" hidden="1" customHeight="1" x14ac:dyDescent="0.2">
      <c r="A6" s="20"/>
      <c r="B6" s="20"/>
      <c r="C6" s="48"/>
      <c r="D6" s="14"/>
      <c r="E6" s="49"/>
      <c r="F6" s="50"/>
      <c r="G6" s="14"/>
      <c r="H6" s="14"/>
      <c r="I6" s="51" t="s">
        <v>3</v>
      </c>
      <c r="J6" s="20"/>
      <c r="K6" s="52"/>
      <c r="L6" s="53"/>
    </row>
    <row r="7" spans="1:153" ht="12.75" customHeight="1" x14ac:dyDescent="0.2">
      <c r="A7" s="20"/>
      <c r="B7" s="20"/>
      <c r="C7" s="20"/>
      <c r="D7" s="14"/>
      <c r="E7" s="49"/>
      <c r="F7" s="88" t="str">
        <f>IF(F5&lt;12,"Mindeststandfläche 12m²","")</f>
        <v/>
      </c>
      <c r="G7" s="88"/>
      <c r="H7" s="57"/>
      <c r="I7" s="51"/>
      <c r="J7" s="20"/>
      <c r="K7" s="52"/>
      <c r="L7" s="53"/>
    </row>
    <row r="8" spans="1:153" ht="13.5" customHeight="1" x14ac:dyDescent="0.2">
      <c r="B8" s="20"/>
      <c r="C8" s="20"/>
      <c r="D8" s="14"/>
      <c r="E8" s="76" t="s">
        <v>4</v>
      </c>
      <c r="F8" s="76"/>
      <c r="G8" s="75" t="s">
        <v>23</v>
      </c>
      <c r="H8" s="58"/>
      <c r="I8" s="58"/>
      <c r="J8" s="20"/>
      <c r="K8" s="59"/>
      <c r="L8" s="53"/>
    </row>
    <row r="9" spans="1:153" ht="67.5" customHeight="1" x14ac:dyDescent="0.2">
      <c r="B9" s="60" t="s">
        <v>5</v>
      </c>
      <c r="C9" s="20"/>
      <c r="D9" s="1"/>
      <c r="E9" s="2" t="s">
        <v>18</v>
      </c>
      <c r="F9" s="3" t="s">
        <v>19</v>
      </c>
      <c r="G9" s="4" t="s">
        <v>20</v>
      </c>
      <c r="H9" s="5" t="s">
        <v>21</v>
      </c>
      <c r="I9" s="20"/>
      <c r="J9" s="20"/>
      <c r="K9" s="1"/>
      <c r="L9" s="53"/>
    </row>
    <row r="10" spans="1:153" x14ac:dyDescent="0.2">
      <c r="B10" s="7" t="s">
        <v>6</v>
      </c>
      <c r="C10" s="8"/>
      <c r="D10" s="9"/>
      <c r="E10" s="10">
        <f>259*F5</f>
        <v>3108</v>
      </c>
      <c r="F10" s="11">
        <f>274*F5</f>
        <v>3288</v>
      </c>
      <c r="G10" s="12">
        <f>292*F5</f>
        <v>3504</v>
      </c>
      <c r="H10" s="13">
        <f>301*F5</f>
        <v>3612</v>
      </c>
      <c r="I10" s="20"/>
      <c r="J10" s="20"/>
      <c r="K10" s="1"/>
      <c r="L10" s="53"/>
      <c r="Q10" s="61">
        <v>0</v>
      </c>
      <c r="R10" s="62">
        <v>0.19</v>
      </c>
    </row>
    <row r="11" spans="1:153" ht="3.75" customHeight="1" x14ac:dyDescent="0.2">
      <c r="B11" s="14"/>
      <c r="C11" s="15"/>
      <c r="D11" s="9"/>
      <c r="E11" s="16"/>
      <c r="F11" s="17"/>
      <c r="G11" s="18"/>
      <c r="H11" s="19"/>
      <c r="I11" s="20"/>
      <c r="J11" s="20"/>
      <c r="K11" s="46"/>
      <c r="L11" s="53"/>
    </row>
    <row r="12" spans="1:153" ht="3.75" customHeight="1" x14ac:dyDescent="0.2">
      <c r="B12" s="14"/>
      <c r="C12" s="15"/>
      <c r="D12" s="9"/>
      <c r="E12" s="16"/>
      <c r="F12" s="17"/>
      <c r="G12" s="18"/>
      <c r="H12" s="19"/>
      <c r="I12" s="20"/>
      <c r="J12" s="20"/>
      <c r="K12" s="46"/>
      <c r="L12" s="53"/>
    </row>
    <row r="13" spans="1:153" x14ac:dyDescent="0.2">
      <c r="B13" s="14" t="s">
        <v>7</v>
      </c>
      <c r="C13" s="15">
        <f>[1]DropDown!C12</f>
        <v>0.6</v>
      </c>
      <c r="D13" s="9" t="s">
        <v>8</v>
      </c>
      <c r="E13" s="16">
        <f>C13*F5</f>
        <v>7.1999999999999993</v>
      </c>
      <c r="F13" s="17">
        <f>C13*F5</f>
        <v>7.1999999999999993</v>
      </c>
      <c r="G13" s="18">
        <f>C13*F5</f>
        <v>7.1999999999999993</v>
      </c>
      <c r="H13" s="19">
        <f>C13*F5</f>
        <v>7.1999999999999993</v>
      </c>
      <c r="I13" s="20" t="str">
        <f>[1]DropDown!C24</f>
        <v>www.auma.de</v>
      </c>
      <c r="J13" s="20"/>
      <c r="K13" s="47" t="s">
        <v>16</v>
      </c>
      <c r="L13" s="53"/>
    </row>
    <row r="14" spans="1:153" ht="3.75" customHeight="1" x14ac:dyDescent="0.2">
      <c r="B14" s="14"/>
      <c r="C14" s="15"/>
      <c r="D14" s="9"/>
      <c r="E14" s="16"/>
      <c r="F14" s="17"/>
      <c r="G14" s="18"/>
      <c r="H14" s="19"/>
      <c r="I14" s="20"/>
      <c r="J14" s="20"/>
      <c r="K14" s="46"/>
      <c r="L14" s="53"/>
    </row>
    <row r="15" spans="1:153" x14ac:dyDescent="0.2">
      <c r="B15" s="20" t="s">
        <v>9</v>
      </c>
      <c r="C15" s="15">
        <v>5.95</v>
      </c>
      <c r="D15" s="9" t="s">
        <v>8</v>
      </c>
      <c r="E15" s="16">
        <f>C15*F5</f>
        <v>71.400000000000006</v>
      </c>
      <c r="F15" s="17">
        <f>C15*F5</f>
        <v>71.400000000000006</v>
      </c>
      <c r="G15" s="18">
        <f>C15*F5</f>
        <v>71.400000000000006</v>
      </c>
      <c r="H15" s="19">
        <f>C15*F5</f>
        <v>71.400000000000006</v>
      </c>
      <c r="I15" s="20"/>
      <c r="J15" s="20"/>
      <c r="K15" s="1"/>
      <c r="L15" s="53"/>
    </row>
    <row r="16" spans="1:153" ht="3.75" customHeight="1" x14ac:dyDescent="0.2">
      <c r="B16" s="14"/>
      <c r="C16" s="15"/>
      <c r="D16" s="21"/>
      <c r="E16" s="16"/>
      <c r="F16" s="17"/>
      <c r="G16" s="18"/>
      <c r="H16" s="19"/>
      <c r="I16" s="20"/>
      <c r="J16" s="20"/>
      <c r="K16" s="1"/>
      <c r="L16" s="53"/>
    </row>
    <row r="17" spans="1:152" x14ac:dyDescent="0.2">
      <c r="B17" s="20" t="s">
        <v>10</v>
      </c>
      <c r="C17" s="15">
        <v>745</v>
      </c>
      <c r="D17" s="9" t="s">
        <v>11</v>
      </c>
      <c r="E17" s="22">
        <f>C17</f>
        <v>745</v>
      </c>
      <c r="F17" s="23">
        <f>C17</f>
        <v>745</v>
      </c>
      <c r="G17" s="24">
        <f>C17</f>
        <v>745</v>
      </c>
      <c r="H17" s="25">
        <f>C17</f>
        <v>745</v>
      </c>
      <c r="I17" s="20"/>
      <c r="J17" s="20"/>
      <c r="K17" s="1"/>
      <c r="L17" s="53"/>
    </row>
    <row r="18" spans="1:152" ht="14.25" customHeight="1" x14ac:dyDescent="0.2">
      <c r="B18" s="26" t="s">
        <v>12</v>
      </c>
      <c r="C18" s="27"/>
      <c r="D18" s="28"/>
      <c r="E18" s="29">
        <f>SUM(E10:E17)</f>
        <v>3931.6</v>
      </c>
      <c r="F18" s="30">
        <f>SUM(F10:F17)</f>
        <v>4111.6000000000004</v>
      </c>
      <c r="G18" s="31">
        <f>SUM(G10:G17)</f>
        <v>4327.6000000000004</v>
      </c>
      <c r="H18" s="32">
        <f>SUM(H10:H17)</f>
        <v>4435.6000000000004</v>
      </c>
      <c r="I18" s="6"/>
      <c r="J18" s="6"/>
      <c r="K18" s="1"/>
      <c r="L18" s="53"/>
    </row>
    <row r="19" spans="1:152" x14ac:dyDescent="0.2">
      <c r="B19" s="33" t="s">
        <v>13</v>
      </c>
      <c r="C19" s="34">
        <f>H5</f>
        <v>0.19</v>
      </c>
      <c r="D19" s="9" t="s">
        <v>14</v>
      </c>
      <c r="E19" s="16">
        <f>IF($C$19="-auswählen-",0,E18*$C$19)</f>
        <v>747.00400000000002</v>
      </c>
      <c r="F19" s="17">
        <f>IF($C$19="-auswählen-",0,F18*$C$19)</f>
        <v>781.20400000000006</v>
      </c>
      <c r="G19" s="18">
        <f>IF($C$19="-auswählen-",0,G18*$C$19)</f>
        <v>822.24400000000003</v>
      </c>
      <c r="H19" s="19">
        <f>IF($C$19="-auswählen-",0,H18*$C$19)</f>
        <v>842.76400000000012</v>
      </c>
      <c r="I19" s="6"/>
      <c r="J19" s="6"/>
      <c r="K19" s="1"/>
      <c r="L19" s="53"/>
    </row>
    <row r="20" spans="1:152" ht="12.75" customHeight="1" thickBot="1" x14ac:dyDescent="0.25">
      <c r="B20" s="35" t="s">
        <v>15</v>
      </c>
      <c r="C20" s="36"/>
      <c r="D20" s="37"/>
      <c r="E20" s="38">
        <f>E18+E19</f>
        <v>4678.6040000000003</v>
      </c>
      <c r="F20" s="39">
        <f>F18+F19</f>
        <v>4892.8040000000001</v>
      </c>
      <c r="G20" s="40">
        <f>G18+G19</f>
        <v>5149.8440000000001</v>
      </c>
      <c r="H20" s="41">
        <f>H18+H19</f>
        <v>5278.3640000000005</v>
      </c>
      <c r="I20" s="6"/>
      <c r="J20" s="6"/>
      <c r="K20" s="1"/>
      <c r="L20" s="53"/>
    </row>
    <row r="21" spans="1:152" ht="12.75" customHeight="1" thickTop="1" x14ac:dyDescent="0.2">
      <c r="B21" s="7"/>
      <c r="C21" s="42"/>
      <c r="D21" s="43"/>
      <c r="E21" s="44"/>
      <c r="F21" s="45"/>
      <c r="G21" s="45"/>
      <c r="H21" s="45"/>
      <c r="I21" s="6"/>
      <c r="J21" s="6"/>
      <c r="K21" s="1"/>
      <c r="L21" s="53"/>
    </row>
    <row r="22" spans="1:152" ht="9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63"/>
      <c r="L22" s="64"/>
    </row>
    <row r="23" spans="1:152" s="66" customFormat="1" ht="12.75" hidden="1" x14ac:dyDescent="0.2">
      <c r="A23" s="65"/>
      <c r="B23" s="65">
        <v>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</row>
    <row r="24" spans="1:152" s="66" customFormat="1" ht="12.75" hidden="1" x14ac:dyDescent="0.2">
      <c r="A24" s="65"/>
      <c r="B24" s="65">
        <v>6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</row>
    <row r="25" spans="1:152" hidden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52" s="54" customFormat="1" ht="12.75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152" s="54" customFormat="1" ht="12.75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152" s="54" customFormat="1" ht="12.75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152" s="54" customFormat="1" ht="12.75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152" s="54" customFormat="1" ht="12.75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152" s="54" customFormat="1" ht="12.7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152" s="54" customFormat="1" ht="12.75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34" s="54" customFormat="1" ht="12.75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34" x14ac:dyDescent="0.2">
      <c r="A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34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34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34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34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34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34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34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3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34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34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34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34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34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1:12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1:12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1:12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1:12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12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1:12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1:12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1:12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1:78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1:78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1:78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1:78" s="67" customFormat="1" ht="12.75" x14ac:dyDescent="0.2"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54"/>
      <c r="AJ68" s="54"/>
      <c r="AK68" s="54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</row>
    <row r="69" spans="1:78" s="67" customFormat="1" ht="12.75" x14ac:dyDescent="0.2"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54"/>
      <c r="AJ69" s="54"/>
      <c r="AK69" s="54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</row>
    <row r="70" spans="1:78" s="67" customFormat="1" ht="12.75" x14ac:dyDescent="0.2"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54"/>
      <c r="AJ70" s="54"/>
      <c r="AK70" s="54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</row>
    <row r="71" spans="1:78" s="67" customFormat="1" ht="12.75" x14ac:dyDescent="0.2"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54"/>
      <c r="AJ71" s="54"/>
      <c r="AK71" s="54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</row>
    <row r="72" spans="1:78" s="67" customFormat="1" ht="12.75" x14ac:dyDescent="0.2"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54"/>
      <c r="AJ72" s="54"/>
      <c r="AK72" s="54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</row>
    <row r="73" spans="1:78" s="67" customFormat="1" ht="12.75" x14ac:dyDescent="0.2"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54"/>
      <c r="AJ73" s="54"/>
      <c r="AK73" s="54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</row>
    <row r="74" spans="1:78" s="67" customFormat="1" ht="12.75" x14ac:dyDescent="0.2"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54"/>
      <c r="AJ74" s="54"/>
      <c r="AK74" s="54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</row>
    <row r="75" spans="1:78" s="67" customFormat="1" ht="12.75" x14ac:dyDescent="0.2"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54"/>
      <c r="AJ75" s="54"/>
      <c r="AK75" s="54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</row>
    <row r="76" spans="1:78" s="67" customFormat="1" ht="12.75" x14ac:dyDescent="0.2"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54"/>
      <c r="AJ76" s="54"/>
      <c r="AK76" s="54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</row>
    <row r="77" spans="1:78" s="67" customFormat="1" ht="12.75" x14ac:dyDescent="0.2"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54"/>
      <c r="AJ77" s="54"/>
      <c r="AK77" s="54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</row>
    <row r="78" spans="1:78" s="67" customFormat="1" ht="12.75" x14ac:dyDescent="0.2"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54"/>
      <c r="AJ78" s="54"/>
      <c r="AK78" s="54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</row>
    <row r="79" spans="1:78" s="67" customFormat="1" ht="12.75" x14ac:dyDescent="0.2"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54"/>
      <c r="AJ79" s="54"/>
      <c r="AK79" s="54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</row>
    <row r="80" spans="1:78" s="67" customFormat="1" ht="12.75" x14ac:dyDescent="0.2"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54"/>
      <c r="AJ80" s="54"/>
      <c r="AK80" s="54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</row>
    <row r="81" spans="13:78" s="67" customFormat="1" ht="12.75" x14ac:dyDescent="0.2"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54"/>
      <c r="AJ81" s="54"/>
      <c r="AK81" s="54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</row>
    <row r="82" spans="13:78" s="67" customFormat="1" ht="12.75" x14ac:dyDescent="0.2"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</row>
    <row r="83" spans="13:78" s="67" customFormat="1" ht="12.75" x14ac:dyDescent="0.2"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</row>
    <row r="84" spans="13:78" s="67" customFormat="1" ht="12.75" x14ac:dyDescent="0.2"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</row>
    <row r="85" spans="13:78" s="67" customFormat="1" ht="12.75" x14ac:dyDescent="0.2"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</row>
    <row r="86" spans="13:78" s="67" customFormat="1" ht="12.75" x14ac:dyDescent="0.2"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</row>
    <row r="87" spans="13:78" s="67" customFormat="1" ht="12.75" x14ac:dyDescent="0.2"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</row>
    <row r="88" spans="13:78" s="67" customFormat="1" ht="12.75" x14ac:dyDescent="0.2"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</row>
    <row r="89" spans="13:78" s="67" customFormat="1" ht="12.75" x14ac:dyDescent="0.2"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</row>
    <row r="90" spans="13:78" s="67" customFormat="1" ht="12.75" x14ac:dyDescent="0.2"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</row>
    <row r="91" spans="13:78" s="67" customFormat="1" ht="12.75" x14ac:dyDescent="0.2"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</row>
    <row r="92" spans="13:78" s="67" customFormat="1" ht="12.75" x14ac:dyDescent="0.2"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</row>
    <row r="93" spans="13:78" s="67" customFormat="1" ht="12.75" x14ac:dyDescent="0.2"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</row>
    <row r="94" spans="13:78" s="67" customFormat="1" ht="12.75" x14ac:dyDescent="0.2"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</row>
    <row r="95" spans="13:78" s="67" customFormat="1" ht="12.75" x14ac:dyDescent="0.2"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</row>
    <row r="96" spans="13:78" s="67" customFormat="1" ht="12.75" x14ac:dyDescent="0.2"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</row>
    <row r="97" spans="13:78" s="67" customFormat="1" ht="12.75" x14ac:dyDescent="0.2"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</row>
    <row r="98" spans="13:78" s="67" customFormat="1" ht="12.75" x14ac:dyDescent="0.2"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</row>
    <row r="99" spans="13:78" s="67" customFormat="1" ht="12.75" x14ac:dyDescent="0.2"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</row>
    <row r="100" spans="13:78" s="67" customFormat="1" ht="12.75" x14ac:dyDescent="0.2"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</row>
    <row r="101" spans="13:78" s="67" customFormat="1" ht="12.75" x14ac:dyDescent="0.2"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</row>
    <row r="102" spans="13:78" s="67" customFormat="1" ht="12.75" x14ac:dyDescent="0.2"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</row>
    <row r="103" spans="13:78" s="67" customFormat="1" ht="12.75" x14ac:dyDescent="0.2"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</row>
    <row r="104" spans="13:78" s="67" customFormat="1" ht="12.75" x14ac:dyDescent="0.2"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</row>
    <row r="105" spans="13:78" s="67" customFormat="1" ht="12.75" x14ac:dyDescent="0.2"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</row>
    <row r="106" spans="13:78" s="67" customFormat="1" ht="12.75" x14ac:dyDescent="0.2"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</row>
    <row r="107" spans="13:78" s="67" customFormat="1" ht="12.75" x14ac:dyDescent="0.2"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</row>
    <row r="108" spans="13:78" s="67" customFormat="1" ht="12.75" x14ac:dyDescent="0.2"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</row>
    <row r="109" spans="13:78" s="67" customFormat="1" ht="12.75" x14ac:dyDescent="0.2"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</row>
    <row r="110" spans="13:78" s="67" customFormat="1" ht="12.75" x14ac:dyDescent="0.2"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</row>
    <row r="111" spans="13:78" s="67" customFormat="1" ht="12.75" x14ac:dyDescent="0.2"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</row>
    <row r="112" spans="13:78" s="67" customFormat="1" ht="12.75" x14ac:dyDescent="0.2"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</row>
    <row r="113" spans="13:78" s="67" customFormat="1" ht="12.75" x14ac:dyDescent="0.2"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</row>
    <row r="114" spans="13:78" s="67" customFormat="1" ht="12.75" x14ac:dyDescent="0.2"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</row>
    <row r="115" spans="13:78" s="67" customFormat="1" ht="12.75" x14ac:dyDescent="0.2"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</row>
    <row r="116" spans="13:78" s="67" customFormat="1" ht="12.75" x14ac:dyDescent="0.2"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</row>
    <row r="117" spans="13:78" s="67" customFormat="1" ht="12.75" x14ac:dyDescent="0.2"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</row>
    <row r="118" spans="13:78" s="67" customFormat="1" ht="12.75" x14ac:dyDescent="0.2"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</row>
    <row r="119" spans="13:78" s="67" customFormat="1" ht="12.75" x14ac:dyDescent="0.2"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</row>
    <row r="120" spans="13:78" s="67" customFormat="1" ht="12.75" x14ac:dyDescent="0.2"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</row>
    <row r="121" spans="13:78" s="67" customFormat="1" ht="12.75" x14ac:dyDescent="0.2"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</row>
    <row r="122" spans="13:78" s="67" customFormat="1" ht="12.75" x14ac:dyDescent="0.2"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</row>
    <row r="123" spans="13:78" s="67" customFormat="1" ht="12.75" x14ac:dyDescent="0.2"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</row>
    <row r="124" spans="13:78" s="67" customFormat="1" ht="12.75" x14ac:dyDescent="0.2"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</row>
    <row r="125" spans="13:78" s="67" customFormat="1" ht="12.75" x14ac:dyDescent="0.2"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</row>
    <row r="126" spans="13:78" s="67" customFormat="1" ht="12.75" x14ac:dyDescent="0.2"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</row>
    <row r="127" spans="13:78" s="67" customFormat="1" ht="12.75" x14ac:dyDescent="0.2"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</row>
    <row r="128" spans="13:78" s="67" customFormat="1" ht="12.75" x14ac:dyDescent="0.2"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</row>
    <row r="129" spans="13:78" s="67" customFormat="1" ht="12.75" x14ac:dyDescent="0.2"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</row>
    <row r="130" spans="13:78" s="67" customFormat="1" ht="12.75" x14ac:dyDescent="0.2"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</row>
    <row r="131" spans="13:78" s="67" customFormat="1" ht="12.75" x14ac:dyDescent="0.2"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</row>
    <row r="132" spans="13:78" s="67" customFormat="1" ht="12.75" x14ac:dyDescent="0.2"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</row>
    <row r="133" spans="13:78" s="67" customFormat="1" ht="12.75" x14ac:dyDescent="0.2"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</row>
    <row r="134" spans="13:78" s="67" customFormat="1" ht="12.75" x14ac:dyDescent="0.2"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</row>
    <row r="135" spans="13:78" s="67" customFormat="1" ht="12.75" x14ac:dyDescent="0.2"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</row>
    <row r="136" spans="13:78" s="67" customFormat="1" ht="12.75" x14ac:dyDescent="0.2"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</row>
    <row r="137" spans="13:78" s="67" customFormat="1" ht="12.75" x14ac:dyDescent="0.2"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</row>
    <row r="138" spans="13:78" s="67" customFormat="1" ht="12.75" x14ac:dyDescent="0.2"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</row>
    <row r="139" spans="13:78" s="67" customFormat="1" ht="12.75" x14ac:dyDescent="0.2"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</row>
    <row r="140" spans="13:78" s="67" customFormat="1" ht="12.75" x14ac:dyDescent="0.2"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</row>
    <row r="141" spans="13:78" s="67" customFormat="1" ht="12.75" x14ac:dyDescent="0.2"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</row>
    <row r="142" spans="13:78" s="67" customFormat="1" ht="12.75" x14ac:dyDescent="0.2"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</row>
    <row r="143" spans="13:78" s="67" customFormat="1" ht="12.75" x14ac:dyDescent="0.2"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</row>
    <row r="144" spans="13:78" s="67" customFormat="1" ht="12.75" x14ac:dyDescent="0.2"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</row>
    <row r="145" spans="13:78" s="67" customFormat="1" ht="12.75" x14ac:dyDescent="0.2"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</row>
    <row r="146" spans="13:78" s="67" customFormat="1" ht="12.75" x14ac:dyDescent="0.2"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</row>
    <row r="147" spans="13:78" s="67" customFormat="1" ht="12.75" x14ac:dyDescent="0.2"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</row>
    <row r="148" spans="13:78" s="67" customFormat="1" ht="12.75" x14ac:dyDescent="0.2"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</row>
    <row r="149" spans="13:78" s="67" customFormat="1" ht="12.75" x14ac:dyDescent="0.2"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</row>
    <row r="150" spans="13:78" s="67" customFormat="1" ht="12.75" x14ac:dyDescent="0.2"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</row>
    <row r="151" spans="13:78" s="67" customFormat="1" ht="12.75" x14ac:dyDescent="0.2"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</row>
    <row r="152" spans="13:78" s="67" customFormat="1" ht="12.75" x14ac:dyDescent="0.2"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</row>
    <row r="153" spans="13:78" s="67" customFormat="1" ht="12.75" x14ac:dyDescent="0.2"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</row>
    <row r="154" spans="13:78" s="67" customFormat="1" ht="12.75" x14ac:dyDescent="0.2"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</row>
    <row r="155" spans="13:78" s="67" customFormat="1" ht="12.75" x14ac:dyDescent="0.2"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</row>
    <row r="156" spans="13:78" s="67" customFormat="1" ht="12.75" x14ac:dyDescent="0.2"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</row>
    <row r="157" spans="13:78" s="67" customFormat="1" ht="12.75" x14ac:dyDescent="0.2"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</row>
    <row r="158" spans="13:78" s="67" customFormat="1" ht="12.75" x14ac:dyDescent="0.2"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</row>
    <row r="159" spans="13:78" s="67" customFormat="1" ht="12.75" x14ac:dyDescent="0.2"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</row>
    <row r="160" spans="13:78" s="67" customFormat="1" ht="12.75" x14ac:dyDescent="0.2"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</row>
    <row r="161" spans="13:78" s="67" customFormat="1" ht="12.75" x14ac:dyDescent="0.2"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</row>
    <row r="162" spans="13:78" s="67" customFormat="1" ht="12.75" x14ac:dyDescent="0.2"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</row>
    <row r="163" spans="13:78" s="67" customFormat="1" ht="12.75" x14ac:dyDescent="0.2"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</row>
    <row r="164" spans="13:78" s="67" customFormat="1" ht="12.75" x14ac:dyDescent="0.2"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</row>
    <row r="165" spans="13:78" s="67" customFormat="1" ht="12.75" x14ac:dyDescent="0.2"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</row>
    <row r="166" spans="13:78" s="67" customFormat="1" ht="12.75" x14ac:dyDescent="0.2"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</row>
    <row r="167" spans="13:78" s="67" customFormat="1" ht="12.75" x14ac:dyDescent="0.2"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</row>
    <row r="168" spans="13:78" s="67" customFormat="1" ht="12.75" x14ac:dyDescent="0.2"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</row>
    <row r="169" spans="13:78" s="67" customFormat="1" ht="12.75" x14ac:dyDescent="0.2"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</row>
    <row r="170" spans="13:78" s="67" customFormat="1" ht="12.75" x14ac:dyDescent="0.2"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</row>
    <row r="171" spans="13:78" s="67" customFormat="1" ht="12.75" x14ac:dyDescent="0.2"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</row>
    <row r="172" spans="13:78" s="67" customFormat="1" ht="12.75" x14ac:dyDescent="0.2"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</row>
    <row r="173" spans="13:78" s="67" customFormat="1" ht="12.75" x14ac:dyDescent="0.2"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</row>
    <row r="174" spans="13:78" s="67" customFormat="1" ht="12.75" x14ac:dyDescent="0.2"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</row>
    <row r="175" spans="13:78" s="67" customFormat="1" ht="12.75" x14ac:dyDescent="0.2"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</row>
    <row r="176" spans="13:78" s="67" customFormat="1" ht="12.75" x14ac:dyDescent="0.2"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</row>
    <row r="177" spans="13:78" s="67" customFormat="1" ht="12.75" x14ac:dyDescent="0.2"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</row>
    <row r="178" spans="13:78" s="67" customFormat="1" ht="12.75" x14ac:dyDescent="0.2"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</row>
    <row r="179" spans="13:78" s="67" customFormat="1" ht="12.75" x14ac:dyDescent="0.2"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</row>
    <row r="180" spans="13:78" s="67" customFormat="1" ht="12.75" x14ac:dyDescent="0.2"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</row>
    <row r="181" spans="13:78" s="67" customFormat="1" ht="12.75" x14ac:dyDescent="0.2"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</row>
    <row r="182" spans="13:78" s="67" customFormat="1" ht="12.75" x14ac:dyDescent="0.2"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</row>
    <row r="183" spans="13:78" s="67" customFormat="1" ht="12.75" x14ac:dyDescent="0.2"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</row>
    <row r="184" spans="13:78" s="67" customFormat="1" ht="12.75" x14ac:dyDescent="0.2"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</row>
    <row r="185" spans="13:78" s="67" customFormat="1" ht="12.75" x14ac:dyDescent="0.2"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</row>
    <row r="186" spans="13:78" s="67" customFormat="1" ht="12.75" x14ac:dyDescent="0.2"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</row>
    <row r="187" spans="13:78" s="67" customFormat="1" ht="12.75" x14ac:dyDescent="0.2"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</row>
    <row r="188" spans="13:78" s="67" customFormat="1" ht="12.75" x14ac:dyDescent="0.2"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</row>
    <row r="189" spans="13:78" s="67" customFormat="1" ht="12.75" x14ac:dyDescent="0.2"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</row>
    <row r="190" spans="13:78" s="67" customFormat="1" ht="12.75" x14ac:dyDescent="0.2"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</row>
    <row r="191" spans="13:78" s="67" customFormat="1" ht="12.75" x14ac:dyDescent="0.2"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</row>
    <row r="192" spans="13:78" s="67" customFormat="1" ht="12.75" x14ac:dyDescent="0.2"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</row>
    <row r="193" spans="13:78" s="67" customFormat="1" ht="12.75" x14ac:dyDescent="0.2"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</row>
    <row r="194" spans="13:78" s="67" customFormat="1" ht="12.75" x14ac:dyDescent="0.2"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</row>
    <row r="195" spans="13:78" s="67" customFormat="1" ht="12.75" x14ac:dyDescent="0.2"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</row>
    <row r="196" spans="13:78" s="67" customFormat="1" ht="12.75" x14ac:dyDescent="0.2"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</row>
    <row r="197" spans="13:78" s="67" customFormat="1" ht="12.75" x14ac:dyDescent="0.2"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</row>
    <row r="198" spans="13:78" s="67" customFormat="1" ht="12.75" x14ac:dyDescent="0.2"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</row>
    <row r="199" spans="13:78" s="67" customFormat="1" ht="12.75" x14ac:dyDescent="0.2"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</row>
    <row r="200" spans="13:78" s="67" customFormat="1" ht="12.75" x14ac:dyDescent="0.2"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</row>
    <row r="201" spans="13:78" s="67" customFormat="1" ht="12.75" x14ac:dyDescent="0.2"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</row>
    <row r="202" spans="13:78" s="67" customFormat="1" ht="12.75" x14ac:dyDescent="0.2"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</row>
    <row r="203" spans="13:78" s="67" customFormat="1" ht="12.75" x14ac:dyDescent="0.2"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</row>
    <row r="204" spans="13:78" s="67" customFormat="1" ht="12.75" x14ac:dyDescent="0.2"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</row>
    <row r="205" spans="13:78" s="67" customFormat="1" ht="12.75" x14ac:dyDescent="0.2"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</row>
    <row r="206" spans="13:78" s="67" customFormat="1" ht="12.75" x14ac:dyDescent="0.2"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</row>
    <row r="207" spans="13:78" s="67" customFormat="1" ht="12.75" x14ac:dyDescent="0.2"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</row>
    <row r="208" spans="13:78" s="67" customFormat="1" ht="12.75" x14ac:dyDescent="0.2"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</row>
    <row r="209" spans="13:78" s="67" customFormat="1" ht="12.75" x14ac:dyDescent="0.2"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</row>
    <row r="210" spans="13:78" s="67" customFormat="1" ht="12.75" x14ac:dyDescent="0.2"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</row>
    <row r="211" spans="13:78" s="67" customFormat="1" ht="12.75" x14ac:dyDescent="0.2"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</row>
    <row r="212" spans="13:78" s="67" customFormat="1" ht="12.75" x14ac:dyDescent="0.2"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</row>
    <row r="213" spans="13:78" s="67" customFormat="1" ht="12.75" x14ac:dyDescent="0.2"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</row>
    <row r="214" spans="13:78" s="67" customFormat="1" ht="12.75" x14ac:dyDescent="0.2"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</row>
    <row r="215" spans="13:78" s="67" customFormat="1" ht="12.75" x14ac:dyDescent="0.2"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</row>
    <row r="216" spans="13:78" s="67" customFormat="1" ht="12.75" x14ac:dyDescent="0.2"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</row>
    <row r="217" spans="13:78" s="67" customFormat="1" ht="12.75" x14ac:dyDescent="0.2"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</row>
    <row r="218" spans="13:78" s="67" customFormat="1" ht="12.75" x14ac:dyDescent="0.2"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</row>
    <row r="219" spans="13:78" s="67" customFormat="1" ht="12.75" x14ac:dyDescent="0.2"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</row>
    <row r="220" spans="13:78" s="67" customFormat="1" ht="12.75" x14ac:dyDescent="0.2"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</row>
    <row r="221" spans="13:78" s="67" customFormat="1" ht="12.75" x14ac:dyDescent="0.2"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</row>
    <row r="222" spans="13:78" s="67" customFormat="1" ht="12.75" x14ac:dyDescent="0.2"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</row>
    <row r="223" spans="13:78" s="67" customFormat="1" ht="12.75" x14ac:dyDescent="0.2"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</row>
    <row r="224" spans="13:78" s="67" customFormat="1" ht="12.75" x14ac:dyDescent="0.2"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</row>
    <row r="225" spans="13:78" s="67" customFormat="1" ht="12.75" x14ac:dyDescent="0.2"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</row>
    <row r="226" spans="13:78" s="67" customFormat="1" ht="12.75" x14ac:dyDescent="0.2"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</row>
    <row r="227" spans="13:78" s="67" customFormat="1" ht="12.75" x14ac:dyDescent="0.2"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</row>
    <row r="228" spans="13:78" s="67" customFormat="1" ht="12.75" x14ac:dyDescent="0.2"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</row>
    <row r="229" spans="13:78" s="67" customFormat="1" ht="12.75" x14ac:dyDescent="0.2"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</row>
    <row r="230" spans="13:78" s="67" customFormat="1" ht="12.75" x14ac:dyDescent="0.2"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</row>
    <row r="231" spans="13:78" s="67" customFormat="1" ht="12.75" x14ac:dyDescent="0.2"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</row>
    <row r="232" spans="13:78" s="67" customFormat="1" ht="12.75" x14ac:dyDescent="0.2"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</row>
    <row r="233" spans="13:78" s="67" customFormat="1" ht="12.75" x14ac:dyDescent="0.2"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</row>
    <row r="234" spans="13:78" s="67" customFormat="1" ht="12.75" x14ac:dyDescent="0.2"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</row>
    <row r="235" spans="13:78" s="67" customFormat="1" ht="12.75" x14ac:dyDescent="0.2"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</row>
    <row r="236" spans="13:78" s="67" customFormat="1" ht="12.75" x14ac:dyDescent="0.2"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</row>
    <row r="237" spans="13:78" s="67" customFormat="1" ht="12.75" x14ac:dyDescent="0.2"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</row>
    <row r="238" spans="13:78" s="67" customFormat="1" ht="12.75" x14ac:dyDescent="0.2"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</row>
    <row r="239" spans="13:78" s="67" customFormat="1" ht="12.75" x14ac:dyDescent="0.2"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</row>
    <row r="240" spans="13:78" s="67" customFormat="1" ht="12.75" x14ac:dyDescent="0.2"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</row>
    <row r="241" spans="13:152" s="67" customFormat="1" ht="12.75" x14ac:dyDescent="0.2"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</row>
    <row r="242" spans="13:152" s="67" customFormat="1" ht="12.75" x14ac:dyDescent="0.2"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</row>
    <row r="243" spans="13:152" s="67" customFormat="1" ht="12.75" x14ac:dyDescent="0.2"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</row>
    <row r="244" spans="13:152" s="67" customFormat="1" ht="12.75" x14ac:dyDescent="0.2"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</row>
    <row r="245" spans="13:152" s="67" customFormat="1" ht="12.75" x14ac:dyDescent="0.2"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</row>
    <row r="246" spans="13:152" s="67" customFormat="1" ht="12.75" x14ac:dyDescent="0.2"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</row>
    <row r="247" spans="13:152" s="67" customFormat="1" ht="12.75" x14ac:dyDescent="0.2"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</row>
    <row r="248" spans="13:152" s="67" customFormat="1" ht="12.75" x14ac:dyDescent="0.2"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</row>
    <row r="249" spans="13:152" s="14" customFormat="1" x14ac:dyDescent="0.2"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67"/>
      <c r="CU249" s="67"/>
      <c r="CV249" s="67"/>
      <c r="CW249" s="67"/>
      <c r="CX249" s="67"/>
      <c r="CY249" s="67"/>
      <c r="CZ249" s="67"/>
      <c r="DA249" s="67"/>
      <c r="DB249" s="67"/>
      <c r="DC249" s="67"/>
      <c r="DD249" s="67"/>
      <c r="DE249" s="67"/>
      <c r="DF249" s="67"/>
      <c r="DG249" s="67"/>
      <c r="DH249" s="67"/>
      <c r="DI249" s="67"/>
      <c r="DJ249" s="67"/>
      <c r="DK249" s="67"/>
      <c r="DL249" s="67"/>
      <c r="DM249" s="67"/>
      <c r="DN249" s="67"/>
      <c r="DO249" s="67"/>
      <c r="DP249" s="67"/>
      <c r="DQ249" s="67"/>
      <c r="DR249" s="67"/>
      <c r="DS249" s="67"/>
      <c r="DT249" s="67"/>
      <c r="DU249" s="67"/>
      <c r="DV249" s="67"/>
      <c r="DW249" s="67"/>
      <c r="DX249" s="67"/>
      <c r="DY249" s="67"/>
      <c r="DZ249" s="67"/>
      <c r="EA249" s="67"/>
      <c r="EB249" s="67"/>
      <c r="EC249" s="67"/>
      <c r="ED249" s="67"/>
      <c r="EE249" s="67"/>
      <c r="EF249" s="67"/>
      <c r="EG249" s="67"/>
      <c r="EH249" s="67"/>
      <c r="EI249" s="67"/>
      <c r="EJ249" s="67"/>
      <c r="EK249" s="67"/>
      <c r="EL249" s="67"/>
      <c r="EM249" s="67"/>
      <c r="EN249" s="67"/>
      <c r="EO249" s="67"/>
      <c r="EP249" s="67"/>
      <c r="EQ249" s="67"/>
      <c r="ER249" s="67"/>
      <c r="ES249" s="67"/>
      <c r="ET249" s="67"/>
      <c r="EU249" s="67"/>
      <c r="EV249" s="67"/>
    </row>
    <row r="250" spans="13:152" s="14" customFormat="1" x14ac:dyDescent="0.2"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67"/>
      <c r="CU250" s="67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  <c r="DS250" s="67"/>
      <c r="DT250" s="67"/>
      <c r="DU250" s="67"/>
      <c r="DV250" s="67"/>
      <c r="DW250" s="67"/>
      <c r="DX250" s="67"/>
      <c r="DY250" s="67"/>
      <c r="DZ250" s="67"/>
      <c r="EA250" s="67"/>
      <c r="EB250" s="67"/>
      <c r="EC250" s="67"/>
      <c r="ED250" s="67"/>
      <c r="EE250" s="67"/>
      <c r="EF250" s="67"/>
      <c r="EG250" s="67"/>
      <c r="EH250" s="67"/>
      <c r="EI250" s="67"/>
      <c r="EJ250" s="67"/>
      <c r="EK250" s="67"/>
      <c r="EL250" s="67"/>
      <c r="EM250" s="67"/>
      <c r="EN250" s="67"/>
      <c r="EO250" s="67"/>
      <c r="EP250" s="67"/>
      <c r="EQ250" s="67"/>
      <c r="ER250" s="67"/>
      <c r="ES250" s="67"/>
      <c r="ET250" s="67"/>
      <c r="EU250" s="67"/>
      <c r="EV250" s="67"/>
    </row>
    <row r="251" spans="13:152" s="14" customFormat="1" x14ac:dyDescent="0.2"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67"/>
      <c r="CB251" s="67"/>
      <c r="CC251" s="67"/>
      <c r="CD251" s="67"/>
      <c r="CE251" s="67"/>
      <c r="CF251" s="67"/>
      <c r="CG251" s="67"/>
      <c r="CH251" s="67"/>
      <c r="CI251" s="67"/>
      <c r="CJ251" s="67"/>
      <c r="CK251" s="67"/>
      <c r="CL251" s="67"/>
      <c r="CM251" s="67"/>
      <c r="CN251" s="67"/>
      <c r="CO251" s="67"/>
      <c r="CP251" s="67"/>
      <c r="CQ251" s="67"/>
      <c r="CR251" s="67"/>
      <c r="CS251" s="67"/>
      <c r="CT251" s="67"/>
      <c r="CU251" s="67"/>
      <c r="CV251" s="67"/>
      <c r="CW251" s="67"/>
      <c r="CX251" s="67"/>
      <c r="CY251" s="67"/>
      <c r="CZ251" s="67"/>
      <c r="DA251" s="67"/>
      <c r="DB251" s="67"/>
      <c r="DC251" s="67"/>
      <c r="DD251" s="67"/>
      <c r="DE251" s="67"/>
      <c r="DF251" s="67"/>
      <c r="DG251" s="67"/>
      <c r="DH251" s="67"/>
      <c r="DI251" s="67"/>
      <c r="DJ251" s="67"/>
      <c r="DK251" s="67"/>
      <c r="DL251" s="67"/>
      <c r="DM251" s="67"/>
      <c r="DN251" s="67"/>
      <c r="DO251" s="67"/>
      <c r="DP251" s="67"/>
      <c r="DQ251" s="67"/>
      <c r="DR251" s="67"/>
      <c r="DS251" s="67"/>
      <c r="DT251" s="67"/>
      <c r="DU251" s="67"/>
      <c r="DV251" s="67"/>
      <c r="DW251" s="67"/>
      <c r="DX251" s="67"/>
      <c r="DY251" s="67"/>
      <c r="DZ251" s="67"/>
      <c r="EA251" s="67"/>
      <c r="EB251" s="67"/>
      <c r="EC251" s="67"/>
      <c r="ED251" s="67"/>
      <c r="EE251" s="67"/>
      <c r="EF251" s="67"/>
      <c r="EG251" s="67"/>
      <c r="EH251" s="67"/>
      <c r="EI251" s="67"/>
      <c r="EJ251" s="67"/>
      <c r="EK251" s="67"/>
      <c r="EL251" s="67"/>
      <c r="EM251" s="67"/>
      <c r="EN251" s="67"/>
      <c r="EO251" s="67"/>
      <c r="EP251" s="67"/>
      <c r="EQ251" s="67"/>
      <c r="ER251" s="67"/>
      <c r="ES251" s="67"/>
      <c r="ET251" s="67"/>
      <c r="EU251" s="67"/>
      <c r="EV251" s="67"/>
    </row>
    <row r="252" spans="13:152" s="14" customFormat="1" x14ac:dyDescent="0.2"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67"/>
      <c r="CB252" s="67"/>
      <c r="CC252" s="67"/>
      <c r="CD252" s="67"/>
      <c r="CE252" s="67"/>
      <c r="CF252" s="67"/>
      <c r="CG252" s="67"/>
      <c r="CH252" s="67"/>
      <c r="CI252" s="67"/>
      <c r="CJ252" s="67"/>
      <c r="CK252" s="67"/>
      <c r="CL252" s="67"/>
      <c r="CM252" s="67"/>
      <c r="CN252" s="67"/>
      <c r="CO252" s="67"/>
      <c r="CP252" s="67"/>
      <c r="CQ252" s="67"/>
      <c r="CR252" s="67"/>
      <c r="CS252" s="67"/>
      <c r="CT252" s="67"/>
      <c r="CU252" s="67"/>
      <c r="CV252" s="67"/>
      <c r="CW252" s="67"/>
      <c r="CX252" s="67"/>
      <c r="CY252" s="67"/>
      <c r="CZ252" s="67"/>
      <c r="DA252" s="67"/>
      <c r="DB252" s="67"/>
      <c r="DC252" s="67"/>
      <c r="DD252" s="67"/>
      <c r="DE252" s="67"/>
      <c r="DF252" s="67"/>
      <c r="DG252" s="67"/>
      <c r="DH252" s="67"/>
      <c r="DI252" s="67"/>
      <c r="DJ252" s="67"/>
      <c r="DK252" s="67"/>
      <c r="DL252" s="67"/>
      <c r="DM252" s="67"/>
      <c r="DN252" s="67"/>
      <c r="DO252" s="67"/>
      <c r="DP252" s="67"/>
      <c r="DQ252" s="67"/>
      <c r="DR252" s="67"/>
      <c r="DS252" s="67"/>
      <c r="DT252" s="67"/>
      <c r="DU252" s="67"/>
      <c r="DV252" s="67"/>
      <c r="DW252" s="67"/>
      <c r="DX252" s="67"/>
      <c r="DY252" s="67"/>
      <c r="DZ252" s="67"/>
      <c r="EA252" s="67"/>
      <c r="EB252" s="67"/>
      <c r="EC252" s="67"/>
      <c r="ED252" s="67"/>
      <c r="EE252" s="67"/>
      <c r="EF252" s="67"/>
      <c r="EG252" s="67"/>
      <c r="EH252" s="67"/>
      <c r="EI252" s="67"/>
      <c r="EJ252" s="67"/>
      <c r="EK252" s="67"/>
      <c r="EL252" s="67"/>
      <c r="EM252" s="67"/>
      <c r="EN252" s="67"/>
      <c r="EO252" s="67"/>
      <c r="EP252" s="67"/>
      <c r="EQ252" s="67"/>
      <c r="ER252" s="67"/>
      <c r="ES252" s="67"/>
      <c r="ET252" s="67"/>
      <c r="EU252" s="67"/>
      <c r="EV252" s="67"/>
    </row>
  </sheetData>
  <sheetProtection password="A14D" sheet="1" selectLockedCells="1"/>
  <customSheetViews>
    <customSheetView guid="{088C87A4-40BD-420E-95BA-352FD94CA362}" hiddenRows="1" hiddenColumns="1">
      <selection activeCell="F5" sqref="F5:G5"/>
      <pageMargins left="0.7" right="0.7" top="0.78740157499999996" bottom="0.78740157499999996" header="0.3" footer="0.3"/>
      <pageSetup paperSize="9" orientation="portrait" r:id="rId1"/>
    </customSheetView>
  </customSheetViews>
  <mergeCells count="7">
    <mergeCell ref="E8:F8"/>
    <mergeCell ref="F2:I2"/>
    <mergeCell ref="F3:G4"/>
    <mergeCell ref="H3:H4"/>
    <mergeCell ref="C5:E5"/>
    <mergeCell ref="F5:G5"/>
    <mergeCell ref="F7:G7"/>
  </mergeCells>
  <hyperlinks>
    <hyperlink ref="K13" r:id="rId2"/>
    <hyperlink ref="K5" r:id="rId3"/>
    <hyperlink ref="I13" r:id="rId4" display="www.auma.de"/>
    <hyperlink ref="G8" r:id="rId5"/>
  </hyperlinks>
  <pageMargins left="0.7" right="0.7" top="0.78740157499999996" bottom="0.78740157499999996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NuernbergMesse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Strauch</dc:creator>
  <cp:lastModifiedBy>Lena Strauch</cp:lastModifiedBy>
  <dcterms:created xsi:type="dcterms:W3CDTF">2023-10-12T12:31:56Z</dcterms:created>
  <dcterms:modified xsi:type="dcterms:W3CDTF">2024-10-21T07:44:52Z</dcterms:modified>
</cp:coreProperties>
</file>