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M:\722\Messen 722\FeuerTrutz\FeuerTrutz 2025\Akquise\"/>
    </mc:Choice>
  </mc:AlternateContent>
  <xr:revisionPtr revIDLastSave="0" documentId="13_ncr:1_{DFBF5FC3-04F4-4106-A1F0-9C2F5BB38D38}" xr6:coauthVersionLast="47" xr6:coauthVersionMax="47" xr10:uidLastSave="{00000000-0000-0000-0000-000000000000}"/>
  <bookViews>
    <workbookView xWindow="28680" yWindow="-120" windowWidth="29040" windowHeight="15840" xr2:uid="{D78997D1-7DC7-4B84-8F2D-8BA3A9D5066A}"/>
  </bookViews>
  <sheets>
    <sheet name="Tabelle1" sheetId="1" r:id="rId1"/>
  </sheets>
  <externalReferences>
    <externalReference r:id="rId2"/>
  </externalReferences>
  <definedNames>
    <definedName name="Stand_typ">[1]DropDown!$A$7:$A$10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3" i="1"/>
  <c r="J14" i="1"/>
  <c r="I14" i="1"/>
  <c r="H14" i="1"/>
  <c r="G14" i="1"/>
  <c r="J18" i="1"/>
  <c r="I18" i="1"/>
  <c r="H18" i="1"/>
  <c r="G18" i="1"/>
  <c r="J16" i="1"/>
  <c r="I16" i="1"/>
  <c r="H16" i="1"/>
  <c r="G16" i="1"/>
  <c r="H12" i="1"/>
  <c r="J22" i="1" l="1"/>
  <c r="J23" i="1" s="1"/>
  <c r="J24" i="1" s="1"/>
  <c r="G22" i="1"/>
  <c r="G23" i="1" s="1"/>
  <c r="G24" i="1" s="1"/>
  <c r="H22" i="1"/>
  <c r="H23" i="1" s="1"/>
  <c r="H24" i="1" s="1"/>
  <c r="I22" i="1"/>
  <c r="I23" i="1" s="1"/>
  <c r="I24" i="1" s="1"/>
</calcChain>
</file>

<file path=xl/sharedStrings.xml><?xml version="1.0" encoding="utf-8"?>
<sst xmlns="http://schemas.openxmlformats.org/spreadsheetml/2006/main" count="24" uniqueCount="22">
  <si>
    <t>Attention:
Expenses, personnel and transportation costs cannot be calculated by us.
Minimum stand size is 12m² (see point 7 Special Conditions of Participation)
The price calculation is non-binding and all information is without guarantee.</t>
  </si>
  <si>
    <t>Stand space in sqm</t>
  </si>
  <si>
    <t>Number of Co-Exhibtors</t>
  </si>
  <si>
    <r>
      <t xml:space="preserve">Value added tax
</t>
    </r>
    <r>
      <rPr>
        <sz val="9"/>
        <rFont val="Arial"/>
        <family val="2"/>
      </rPr>
      <t>(Germany 19%, 
others 0%)</t>
    </r>
  </si>
  <si>
    <t>Please enter desired stand space</t>
  </si>
  <si>
    <t>Exhibitors from Germany 19% ; Others 0%</t>
  </si>
  <si>
    <r>
      <rPr>
        <b/>
        <u/>
        <sz val="10"/>
        <rFont val="Arial"/>
        <family val="2"/>
      </rPr>
      <t>Price calculation</t>
    </r>
    <r>
      <rPr>
        <b/>
        <sz val="10"/>
        <rFont val="Arial"/>
        <family val="2"/>
      </rPr>
      <t xml:space="preserve">
The minimum stand area is 12 sqm.
The shape of the stand depends on the layout; there is no entitlement to a specific stand shape.</t>
    </r>
  </si>
  <si>
    <t>Inline stand
(232 €/sqm; 
1 side open)</t>
  </si>
  <si>
    <t>Corner stand
(261 €/sqm; 
2 sides open)</t>
  </si>
  <si>
    <t>Peninsula stand
(269 €/sqm; 
3 sides open)</t>
  </si>
  <si>
    <t>Island stand
(275 €/sqm;
4 sides open)</t>
  </si>
  <si>
    <t>Rental price for stand space</t>
  </si>
  <si>
    <t>AUMA contribution</t>
  </si>
  <si>
    <t>per sqm</t>
  </si>
  <si>
    <t>Disposal service Term</t>
  </si>
  <si>
    <t>Marketing-Services*</t>
  </si>
  <si>
    <t>Piece</t>
  </si>
  <si>
    <t>Co-exhibitor Marketing Services</t>
  </si>
  <si>
    <t>Total amount of participation without stand construction/net</t>
  </si>
  <si>
    <t>+ value added tax</t>
  </si>
  <si>
    <t>VAT</t>
  </si>
  <si>
    <t>Total amount of participation without stand construction /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</si>
</sst>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18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23"/>
      <name val="Arial"/>
      <family val="2"/>
    </font>
    <font>
      <sz val="9"/>
      <color indexed="55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8"/>
      <color indexed="12"/>
      <name val="Arial"/>
      <family val="2"/>
    </font>
    <font>
      <b/>
      <sz val="9"/>
      <color indexed="23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indexed="2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684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/>
    <xf numFmtId="10" fontId="3" fillId="0" borderId="0" xfId="0" applyNumberFormat="1" applyFont="1"/>
    <xf numFmtId="0" fontId="4" fillId="0" borderId="0" xfId="0" applyFont="1" applyAlignment="1">
      <alignment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  <protection locked="0"/>
    </xf>
    <xf numFmtId="9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quotePrefix="1" applyFont="1" applyFill="1" applyAlignment="1">
      <alignment horizontal="left" vertical="center" indent="2"/>
    </xf>
    <xf numFmtId="0" fontId="3" fillId="0" borderId="0" xfId="0" applyFont="1"/>
    <xf numFmtId="0" fontId="2" fillId="2" borderId="0" xfId="2" applyFill="1" applyBorder="1" applyAlignment="1" applyProtection="1"/>
    <xf numFmtId="10" fontId="4" fillId="2" borderId="0" xfId="0" applyNumberFormat="1" applyFont="1" applyFill="1" applyAlignment="1">
      <alignment horizontal="right" vertical="center"/>
    </xf>
    <xf numFmtId="0" fontId="0" fillId="2" borderId="9" xfId="0" applyFill="1" applyBorder="1"/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5" borderId="10" xfId="0" applyFont="1" applyFill="1" applyBorder="1" applyAlignment="1" applyProtection="1">
      <alignment horizontal="center" vertical="center" textRotation="45" wrapText="1"/>
      <protection hidden="1"/>
    </xf>
    <xf numFmtId="0" fontId="6" fillId="6" borderId="12" xfId="0" applyFont="1" applyFill="1" applyBorder="1" applyAlignment="1" applyProtection="1">
      <alignment horizontal="center" vertical="center" textRotation="45" wrapText="1"/>
      <protection hidden="1"/>
    </xf>
    <xf numFmtId="0" fontId="6" fillId="4" borderId="11" xfId="0" applyFont="1" applyFill="1" applyBorder="1" applyAlignment="1" applyProtection="1">
      <alignment horizontal="center" vertical="center" textRotation="45" wrapText="1"/>
      <protection hidden="1"/>
    </xf>
    <xf numFmtId="0" fontId="6" fillId="7" borderId="12" xfId="0" applyFont="1" applyFill="1" applyBorder="1" applyAlignment="1" applyProtection="1">
      <alignment horizontal="center" vertical="center" textRotation="45" wrapText="1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164" fontId="9" fillId="2" borderId="0" xfId="1" applyNumberFormat="1" applyFont="1" applyFill="1" applyBorder="1" applyAlignment="1" applyProtection="1">
      <alignment horizontal="right"/>
      <protection hidden="1"/>
    </xf>
    <xf numFmtId="44" fontId="9" fillId="2" borderId="0" xfId="1" applyFont="1" applyFill="1" applyBorder="1" applyAlignment="1" applyProtection="1">
      <alignment horizontal="right"/>
      <protection hidden="1"/>
    </xf>
    <xf numFmtId="44" fontId="10" fillId="5" borderId="13" xfId="1" applyFont="1" applyFill="1" applyBorder="1" applyAlignment="1" applyProtection="1">
      <protection hidden="1"/>
    </xf>
    <xf numFmtId="44" fontId="10" fillId="6" borderId="13" xfId="1" applyFont="1" applyFill="1" applyBorder="1" applyAlignment="1" applyProtection="1">
      <protection hidden="1"/>
    </xf>
    <xf numFmtId="44" fontId="10" fillId="4" borderId="13" xfId="1" applyFont="1" applyFill="1" applyBorder="1" applyAlignment="1" applyProtection="1">
      <protection hidden="1"/>
    </xf>
    <xf numFmtId="44" fontId="10" fillId="7" borderId="4" xfId="1" applyFont="1" applyFill="1" applyBorder="1" applyAlignment="1" applyProtection="1">
      <protection hidden="1"/>
    </xf>
    <xf numFmtId="44" fontId="9" fillId="2" borderId="0" xfId="1" applyFont="1" applyFill="1" applyBorder="1" applyAlignment="1" applyProtection="1">
      <protection hidden="1"/>
    </xf>
    <xf numFmtId="44" fontId="10" fillId="2" borderId="0" xfId="1" applyFont="1" applyFill="1" applyBorder="1" applyAlignment="1" applyProtection="1">
      <protection hidden="1"/>
    </xf>
    <xf numFmtId="44" fontId="5" fillId="5" borderId="14" xfId="1" applyFont="1" applyFill="1" applyBorder="1" applyAlignment="1" applyProtection="1">
      <protection hidden="1"/>
    </xf>
    <xf numFmtId="44" fontId="5" fillId="6" borderId="14" xfId="1" applyFont="1" applyFill="1" applyBorder="1" applyAlignment="1" applyProtection="1">
      <protection hidden="1"/>
    </xf>
    <xf numFmtId="44" fontId="5" fillId="4" borderId="14" xfId="1" applyFont="1" applyFill="1" applyBorder="1" applyAlignment="1" applyProtection="1">
      <protection hidden="1"/>
    </xf>
    <xf numFmtId="44" fontId="5" fillId="7" borderId="14" xfId="1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44" fontId="11" fillId="2" borderId="0" xfId="1" applyFont="1" applyFill="1" applyBorder="1" applyAlignment="1" applyProtection="1">
      <alignment horizontal="right"/>
      <protection hidden="1"/>
    </xf>
    <xf numFmtId="44" fontId="10" fillId="5" borderId="14" xfId="1" applyFont="1" applyFill="1" applyBorder="1" applyAlignment="1" applyProtection="1">
      <protection hidden="1"/>
    </xf>
    <xf numFmtId="44" fontId="10" fillId="6" borderId="14" xfId="1" applyFont="1" applyFill="1" applyBorder="1" applyAlignment="1" applyProtection="1">
      <protection hidden="1"/>
    </xf>
    <xf numFmtId="44" fontId="10" fillId="4" borderId="14" xfId="1" applyFont="1" applyFill="1" applyBorder="1" applyAlignment="1" applyProtection="1">
      <protection hidden="1"/>
    </xf>
    <xf numFmtId="44" fontId="10" fillId="7" borderId="14" xfId="1" applyFont="1" applyFill="1" applyBorder="1" applyAlignment="1" applyProtection="1">
      <protection hidden="1"/>
    </xf>
    <xf numFmtId="0" fontId="12" fillId="0" borderId="0" xfId="2" applyFont="1" applyBorder="1" applyAlignment="1" applyProtection="1"/>
    <xf numFmtId="0" fontId="12" fillId="0" borderId="0" xfId="2" applyFont="1" applyBorder="1" applyAlignment="1" applyProtection="1">
      <alignment horizontal="right"/>
    </xf>
    <xf numFmtId="0" fontId="3" fillId="2" borderId="0" xfId="0" applyFont="1" applyFill="1" applyProtection="1">
      <protection hidden="1"/>
    </xf>
    <xf numFmtId="44" fontId="10" fillId="5" borderId="14" xfId="1" applyFont="1" applyFill="1" applyBorder="1" applyAlignment="1" applyProtection="1">
      <alignment horizontal="right"/>
      <protection hidden="1"/>
    </xf>
    <xf numFmtId="44" fontId="10" fillId="5" borderId="8" xfId="1" applyFont="1" applyFill="1" applyBorder="1" applyAlignment="1" applyProtection="1">
      <alignment horizontal="right"/>
      <protection hidden="1"/>
    </xf>
    <xf numFmtId="44" fontId="13" fillId="2" borderId="15" xfId="1" applyFont="1" applyFill="1" applyBorder="1" applyAlignment="1" applyProtection="1">
      <alignment horizontal="right"/>
      <protection hidden="1"/>
    </xf>
    <xf numFmtId="44" fontId="5" fillId="2" borderId="3" xfId="1" applyFont="1" applyFill="1" applyBorder="1" applyAlignment="1" applyProtection="1">
      <protection hidden="1"/>
    </xf>
    <xf numFmtId="44" fontId="13" fillId="2" borderId="0" xfId="1" applyFont="1" applyFill="1" applyBorder="1" applyAlignment="1" applyProtection="1">
      <alignment horizontal="right"/>
      <protection hidden="1"/>
    </xf>
    <xf numFmtId="44" fontId="5" fillId="2" borderId="0" xfId="1" applyFont="1" applyFill="1" applyBorder="1" applyAlignment="1" applyProtection="1">
      <protection hidden="1"/>
    </xf>
    <xf numFmtId="44" fontId="5" fillId="5" borderId="0" xfId="1" applyFont="1" applyFill="1" applyBorder="1" applyAlignment="1" applyProtection="1">
      <protection hidden="1"/>
    </xf>
    <xf numFmtId="0" fontId="14" fillId="2" borderId="0" xfId="0" applyFont="1" applyFill="1"/>
    <xf numFmtId="0" fontId="6" fillId="0" borderId="0" xfId="0" applyFont="1"/>
    <xf numFmtId="165" fontId="6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hidden="1"/>
    </xf>
    <xf numFmtId="0" fontId="3" fillId="2" borderId="15" xfId="0" applyFont="1" applyFill="1" applyBorder="1" applyProtection="1">
      <protection hidden="1"/>
    </xf>
    <xf numFmtId="0" fontId="3" fillId="2" borderId="16" xfId="0" quotePrefix="1" applyFont="1" applyFill="1" applyBorder="1" applyProtection="1">
      <protection hidden="1"/>
    </xf>
    <xf numFmtId="9" fontId="11" fillId="2" borderId="16" xfId="1" applyNumberFormat="1" applyFont="1" applyFill="1" applyBorder="1" applyAlignment="1" applyProtection="1">
      <alignment horizontal="right"/>
      <protection hidden="1"/>
    </xf>
    <xf numFmtId="44" fontId="9" fillId="2" borderId="16" xfId="1" applyFont="1" applyFill="1" applyBorder="1" applyAlignment="1" applyProtection="1">
      <alignment horizontal="right"/>
      <protection hidden="1"/>
    </xf>
    <xf numFmtId="44" fontId="10" fillId="5" borderId="18" xfId="1" applyFont="1" applyFill="1" applyBorder="1" applyAlignment="1" applyProtection="1">
      <protection hidden="1"/>
    </xf>
    <xf numFmtId="44" fontId="10" fillId="6" borderId="18" xfId="1" applyFont="1" applyFill="1" applyBorder="1" applyAlignment="1" applyProtection="1">
      <protection hidden="1"/>
    </xf>
    <xf numFmtId="44" fontId="10" fillId="4" borderId="18" xfId="1" applyFont="1" applyFill="1" applyBorder="1" applyAlignment="1" applyProtection="1">
      <protection hidden="1"/>
    </xf>
    <xf numFmtId="44" fontId="10" fillId="7" borderId="18" xfId="1" applyFont="1" applyFill="1" applyBorder="1" applyAlignment="1" applyProtection="1">
      <protection hidden="1"/>
    </xf>
    <xf numFmtId="44" fontId="17" fillId="2" borderId="16" xfId="1" applyFont="1" applyFill="1" applyBorder="1" applyAlignment="1" applyProtection="1">
      <alignment horizontal="right"/>
      <protection hidden="1"/>
    </xf>
    <xf numFmtId="44" fontId="16" fillId="2" borderId="17" xfId="1" applyFont="1" applyFill="1" applyBorder="1" applyAlignment="1" applyProtection="1">
      <protection hidden="1"/>
    </xf>
    <xf numFmtId="44" fontId="16" fillId="5" borderId="18" xfId="1" applyFont="1" applyFill="1" applyBorder="1" applyAlignment="1" applyProtection="1">
      <protection hidden="1"/>
    </xf>
    <xf numFmtId="0" fontId="16" fillId="2" borderId="16" xfId="0" applyFont="1" applyFill="1" applyBorder="1" applyAlignment="1" applyProtection="1">
      <alignment wrapText="1"/>
      <protection hidden="1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Link" xfId="2" builtinId="8"/>
    <cellStyle name="Standard" xfId="0" builtinId="0"/>
    <cellStyle name="Währung" xfId="1" builtinId="4"/>
  </cellStyles>
  <dxfs count="1"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76200</xdr:rowOff>
    </xdr:from>
    <xdr:ext cx="433132" cy="106889"/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0F335AAD-232F-4424-8F2E-CA9ECA2A0066}"/>
            </a:ext>
          </a:extLst>
        </xdr:cNvPr>
        <xdr:cNvSpPr txBox="1">
          <a:spLocks noChangeArrowheads="1"/>
        </xdr:cNvSpPr>
      </xdr:nvSpPr>
      <xdr:spPr bwMode="auto">
        <a:xfrm>
          <a:off x="9382125" y="6677025"/>
          <a:ext cx="433132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MOND</a:t>
          </a:r>
        </a:p>
      </xdr:txBody>
    </xdr:sp>
    <xdr:clientData/>
  </xdr:oneCellAnchor>
  <xdr:twoCellAnchor editAs="oneCell">
    <xdr:from>
      <xdr:col>2</xdr:col>
      <xdr:colOff>209550</xdr:colOff>
      <xdr:row>5</xdr:row>
      <xdr:rowOff>114300</xdr:rowOff>
    </xdr:from>
    <xdr:to>
      <xdr:col>6</xdr:col>
      <xdr:colOff>1333892</xdr:colOff>
      <xdr:row>6</xdr:row>
      <xdr:rowOff>545974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A4473F46-9331-5701-E0F1-C4A2D97F2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019175"/>
          <a:ext cx="5401067" cy="612649"/>
        </a:xfrm>
        <a:prstGeom prst="rect">
          <a:avLst/>
        </a:prstGeom>
      </xdr:spPr>
    </xdr:pic>
    <xdr:clientData/>
  </xdr:twoCellAnchor>
  <xdr:twoCellAnchor>
    <xdr:from>
      <xdr:col>6</xdr:col>
      <xdr:colOff>800100</xdr:colOff>
      <xdr:row>8</xdr:row>
      <xdr:rowOff>190500</xdr:rowOff>
    </xdr:from>
    <xdr:to>
      <xdr:col>6</xdr:col>
      <xdr:colOff>1778508</xdr:colOff>
      <xdr:row>10</xdr:row>
      <xdr:rowOff>151257</xdr:rowOff>
    </xdr:to>
    <xdr:sp macro="" textlink="">
      <xdr:nvSpPr>
        <xdr:cNvPr id="11" name="Pfeil: nach rechts 10">
          <a:extLst>
            <a:ext uri="{FF2B5EF4-FFF2-40B4-BE49-F238E27FC236}">
              <a16:creationId xmlns:a16="http://schemas.microsoft.com/office/drawing/2014/main" id="{CFDC2092-5821-D40B-5657-743C06F9053A}"/>
            </a:ext>
          </a:extLst>
        </xdr:cNvPr>
        <xdr:cNvSpPr/>
      </xdr:nvSpPr>
      <xdr:spPr>
        <a:xfrm>
          <a:off x="6296025" y="1638300"/>
          <a:ext cx="978408" cy="484632"/>
        </a:xfrm>
        <a:prstGeom prst="right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722\Messen%20722\FeuerTrutz\FeuerTrutz%202025\Akquise\Kostenkalkulator_FeuerTrutz2025_DE_1.xlsx" TargetMode="External"/><Relationship Id="rId1" Type="http://schemas.openxmlformats.org/officeDocument/2006/relationships/externalLinkPath" Target="Kostenkalkulator_FeuerTrutz2025_DE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utsch"/>
      <sheetName val="Englisch"/>
      <sheetName val="DropD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8F38-5E03-4385-8F0A-1935C4C534ED}">
  <dimension ref="B6:M50"/>
  <sheetViews>
    <sheetView tabSelected="1" topLeftCell="A4" workbookViewId="0">
      <selection activeCell="H16" sqref="H16"/>
    </sheetView>
  </sheetViews>
  <sheetFormatPr defaultColWidth="11" defaultRowHeight="14.25"/>
  <cols>
    <col min="1" max="1" width="11" customWidth="1"/>
    <col min="2" max="2" width="6.25" customWidth="1"/>
    <col min="3" max="3" width="5" customWidth="1"/>
    <col min="4" max="4" width="35.625" bestFit="1" customWidth="1"/>
    <col min="5" max="5" width="7.875" bestFit="1" customWidth="1"/>
    <col min="6" max="6" width="7.625" bestFit="1" customWidth="1"/>
    <col min="7" max="7" width="31.75" customWidth="1"/>
    <col min="8" max="8" width="28.125" customWidth="1"/>
    <col min="9" max="9" width="24.75" customWidth="1"/>
    <col min="10" max="10" width="19.375" customWidth="1"/>
    <col min="11" max="11" width="24.875" customWidth="1"/>
    <col min="12" max="12" width="3.125" hidden="1" customWidth="1"/>
    <col min="13" max="13" width="19.125" customWidth="1"/>
  </cols>
  <sheetData>
    <row r="6" spans="3:13">
      <c r="C6" s="1"/>
    </row>
    <row r="7" spans="3:13" ht="60.75" customHeight="1">
      <c r="C7" s="1"/>
      <c r="E7" s="3"/>
      <c r="H7" s="78" t="s">
        <v>0</v>
      </c>
      <c r="I7" s="78"/>
      <c r="J7" s="78"/>
      <c r="K7" s="78"/>
      <c r="L7" s="4"/>
    </row>
    <row r="8" spans="3:13">
      <c r="C8" s="5"/>
      <c r="D8" s="6"/>
      <c r="E8" s="7"/>
      <c r="G8" s="6"/>
      <c r="H8" s="79" t="s">
        <v>1</v>
      </c>
      <c r="I8" s="80"/>
      <c r="J8" s="83" t="s">
        <v>2</v>
      </c>
      <c r="K8" s="83" t="s">
        <v>3</v>
      </c>
      <c r="L8" s="8"/>
    </row>
    <row r="9" spans="3:13" ht="27" customHeight="1">
      <c r="C9" s="5"/>
      <c r="D9" s="6"/>
      <c r="E9" s="7"/>
      <c r="G9" s="6"/>
      <c r="H9" s="81"/>
      <c r="I9" s="82"/>
      <c r="J9" s="84"/>
      <c r="K9" s="84"/>
      <c r="L9" s="9"/>
    </row>
    <row r="10" spans="3:13">
      <c r="C10" s="1"/>
      <c r="D10" s="73" t="s">
        <v>4</v>
      </c>
      <c r="E10" s="73"/>
      <c r="F10" s="73"/>
      <c r="G10" s="74"/>
      <c r="H10" s="75">
        <v>50</v>
      </c>
      <c r="I10" s="76"/>
      <c r="J10" s="10">
        <v>0</v>
      </c>
      <c r="K10" s="11">
        <v>0</v>
      </c>
      <c r="L10" s="12"/>
    </row>
    <row r="11" spans="3:13">
      <c r="C11" s="1"/>
      <c r="D11" s="7"/>
      <c r="E11" s="7"/>
      <c r="F11" s="1"/>
      <c r="G11" s="14"/>
      <c r="H11" s="5"/>
      <c r="I11" s="1"/>
      <c r="J11" s="1"/>
      <c r="K11" s="15" t="s">
        <v>5</v>
      </c>
    </row>
    <row r="12" spans="3:13">
      <c r="C12" s="1"/>
      <c r="D12" s="7"/>
      <c r="E12" s="7"/>
      <c r="F12" s="1"/>
      <c r="G12" s="14"/>
      <c r="H12" s="77" t="str">
        <f>IF(H10&lt;12,"Mindeststandfläche 12m²","")</f>
        <v/>
      </c>
      <c r="I12" s="77"/>
      <c r="J12" s="17"/>
      <c r="K12" s="15"/>
    </row>
    <row r="13" spans="3:13" ht="63.75">
      <c r="C13" s="1"/>
      <c r="D13" s="18" t="s">
        <v>6</v>
      </c>
      <c r="E13" s="19"/>
      <c r="F13" s="20"/>
      <c r="G13" s="21" t="s">
        <v>7</v>
      </c>
      <c r="H13" s="22" t="s">
        <v>8</v>
      </c>
      <c r="I13" s="23" t="s">
        <v>9</v>
      </c>
      <c r="J13" s="24" t="s">
        <v>10</v>
      </c>
      <c r="K13" s="25"/>
      <c r="L13" s="25"/>
    </row>
    <row r="14" spans="3:13" ht="41.25" customHeight="1">
      <c r="C14" s="1"/>
      <c r="D14" s="26" t="s">
        <v>11</v>
      </c>
      <c r="E14" s="27"/>
      <c r="F14" s="28"/>
      <c r="G14" s="29">
        <f>PRODUCT(H10*232)</f>
        <v>11600</v>
      </c>
      <c r="H14" s="30">
        <f>PRODUCT(261*H10)</f>
        <v>13050</v>
      </c>
      <c r="I14" s="31">
        <f>PRODUCT(269*H10)</f>
        <v>13450</v>
      </c>
      <c r="J14" s="32">
        <f>PRODUCT(275*H10)</f>
        <v>13750</v>
      </c>
      <c r="K14" s="25"/>
      <c r="L14" s="25"/>
    </row>
    <row r="15" spans="3:13" ht="44.25" customHeight="1">
      <c r="C15" s="1"/>
      <c r="D15" s="26"/>
      <c r="E15" s="33"/>
      <c r="F15" s="34"/>
      <c r="G15" s="35"/>
      <c r="H15" s="36"/>
      <c r="I15" s="37"/>
      <c r="J15" s="38"/>
      <c r="K15" s="25"/>
      <c r="L15" s="25"/>
    </row>
    <row r="16" spans="3:13" ht="41.25" customHeight="1">
      <c r="C16" s="1"/>
      <c r="D16" s="39" t="s">
        <v>12</v>
      </c>
      <c r="E16" s="40">
        <v>0.6</v>
      </c>
      <c r="F16" s="28" t="s">
        <v>13</v>
      </c>
      <c r="G16" s="41">
        <f>PRODUCT(H10*E16)</f>
        <v>30</v>
      </c>
      <c r="H16" s="41">
        <f>PRODUCT(H10*E16)</f>
        <v>30</v>
      </c>
      <c r="I16" s="41">
        <f>PRODUCT(H10*E16)</f>
        <v>30</v>
      </c>
      <c r="J16" s="41">
        <f>PRODUCT(H10*E16)</f>
        <v>30</v>
      </c>
      <c r="K16" s="45"/>
      <c r="M16" s="16"/>
    </row>
    <row r="17" spans="2:12" ht="37.5" customHeight="1">
      <c r="C17" s="1"/>
      <c r="D17" s="39"/>
      <c r="E17" s="40"/>
      <c r="F17" s="28"/>
      <c r="G17" s="41"/>
      <c r="H17" s="42"/>
      <c r="I17" s="43"/>
      <c r="J17" s="44"/>
      <c r="K17" s="46"/>
      <c r="L17" s="46"/>
    </row>
    <row r="18" spans="2:12" ht="35.25" customHeight="1">
      <c r="C18" s="1"/>
      <c r="D18" s="47" t="s">
        <v>14</v>
      </c>
      <c r="E18" s="40">
        <v>5.95</v>
      </c>
      <c r="F18" s="28" t="s">
        <v>13</v>
      </c>
      <c r="G18" s="41">
        <f>PRODUCT(H10*E18)</f>
        <v>297.5</v>
      </c>
      <c r="H18" s="41">
        <f>PRODUCT(H10*E18)</f>
        <v>297.5</v>
      </c>
      <c r="I18" s="41">
        <f>PRODUCT(H10*E18)</f>
        <v>297.5</v>
      </c>
      <c r="J18" s="41">
        <f>PRODUCT(H10*E18)</f>
        <v>297.5</v>
      </c>
      <c r="K18" s="25"/>
      <c r="L18" s="25"/>
    </row>
    <row r="19" spans="2:12" ht="33.75" customHeight="1">
      <c r="C19" s="1"/>
      <c r="D19" s="39"/>
      <c r="E19" s="40"/>
      <c r="F19" s="34"/>
      <c r="G19" s="41"/>
      <c r="H19" s="42"/>
      <c r="I19" s="43"/>
      <c r="J19" s="44"/>
      <c r="K19" s="25"/>
      <c r="L19" s="25"/>
    </row>
    <row r="20" spans="2:12" ht="31.5" customHeight="1">
      <c r="C20" s="1"/>
      <c r="D20" s="47" t="s">
        <v>15</v>
      </c>
      <c r="E20" s="40">
        <v>810</v>
      </c>
      <c r="F20" s="28" t="s">
        <v>16</v>
      </c>
      <c r="G20" s="48">
        <v>810</v>
      </c>
      <c r="H20" s="48">
        <v>810</v>
      </c>
      <c r="I20" s="48">
        <v>810</v>
      </c>
      <c r="J20" s="48">
        <v>810</v>
      </c>
      <c r="K20" s="25"/>
      <c r="L20" s="25"/>
    </row>
    <row r="21" spans="2:12" ht="37.5" customHeight="1">
      <c r="C21" s="1"/>
      <c r="D21" s="60" t="s">
        <v>17</v>
      </c>
      <c r="E21" s="40">
        <v>880</v>
      </c>
      <c r="F21" s="28" t="s">
        <v>16</v>
      </c>
      <c r="G21" s="49">
        <f>PRODUCT(J10*E21)</f>
        <v>0</v>
      </c>
      <c r="H21" s="49">
        <f>PRODUCT(J10*E21)</f>
        <v>0</v>
      </c>
      <c r="I21" s="49">
        <f>PRODUCT(J10*E21)</f>
        <v>0</v>
      </c>
      <c r="J21" s="49">
        <f>PRODUCT(J10*E21)</f>
        <v>0</v>
      </c>
      <c r="K21" s="25"/>
      <c r="L21" s="25"/>
    </row>
    <row r="22" spans="2:12" ht="39.75" customHeight="1">
      <c r="C22" s="1"/>
      <c r="D22" s="61" t="s">
        <v>18</v>
      </c>
      <c r="E22" s="50"/>
      <c r="F22" s="51"/>
      <c r="G22" s="35">
        <f>SUM(G14:G21)</f>
        <v>12737.5</v>
      </c>
      <c r="H22" s="35">
        <f t="shared" ref="H22:J22" si="0">SUM(H14:H21)</f>
        <v>14187.5</v>
      </c>
      <c r="I22" s="35">
        <f t="shared" si="0"/>
        <v>14587.5</v>
      </c>
      <c r="J22" s="35">
        <f t="shared" si="0"/>
        <v>14887.5</v>
      </c>
      <c r="K22" s="25"/>
      <c r="L22" s="25"/>
    </row>
    <row r="23" spans="2:12" ht="44.25" customHeight="1" thickBot="1">
      <c r="C23" s="1"/>
      <c r="D23" s="62" t="s">
        <v>19</v>
      </c>
      <c r="E23" s="63">
        <f>K10</f>
        <v>0</v>
      </c>
      <c r="F23" s="64" t="s">
        <v>20</v>
      </c>
      <c r="G23" s="65">
        <f>PRODUCT(G22*E23)</f>
        <v>0</v>
      </c>
      <c r="H23" s="66">
        <f>PRODUCT(H22*E23)</f>
        <v>0</v>
      </c>
      <c r="I23" s="67">
        <f>SUM(I22*E23)</f>
        <v>0</v>
      </c>
      <c r="J23" s="68">
        <f>SUM(E23*J22)</f>
        <v>0</v>
      </c>
      <c r="K23" s="25"/>
      <c r="L23" s="25"/>
    </row>
    <row r="24" spans="2:12" ht="52.5" customHeight="1" thickTop="1" thickBot="1">
      <c r="C24" s="1"/>
      <c r="D24" s="72" t="s">
        <v>21</v>
      </c>
      <c r="E24" s="69"/>
      <c r="F24" s="70"/>
      <c r="G24" s="71">
        <f>SUM(G23,G22)</f>
        <v>12737.5</v>
      </c>
      <c r="H24" s="71">
        <f t="shared" ref="H24:J24" si="1">SUM(H23,H22)</f>
        <v>14187.5</v>
      </c>
      <c r="I24" s="71">
        <f t="shared" si="1"/>
        <v>14587.5</v>
      </c>
      <c r="J24" s="71">
        <f t="shared" si="1"/>
        <v>14887.5</v>
      </c>
      <c r="K24" s="25"/>
      <c r="L24" s="25"/>
    </row>
    <row r="25" spans="2:12" ht="50.25" customHeight="1" thickTop="1">
      <c r="C25" s="1"/>
      <c r="D25" s="26"/>
      <c r="E25" s="52"/>
      <c r="F25" s="53"/>
      <c r="G25" s="53"/>
      <c r="H25" s="54"/>
      <c r="I25" s="54"/>
      <c r="J25" s="54"/>
      <c r="K25" s="25"/>
      <c r="L25" s="25"/>
    </row>
    <row r="26" spans="2:12" ht="50.25" customHeight="1">
      <c r="B26" s="2"/>
    </row>
    <row r="27" spans="2:12" ht="40.5" customHeight="1">
      <c r="B27" s="2"/>
    </row>
    <row r="28" spans="2:12" ht="32.25" customHeight="1">
      <c r="B28" s="2"/>
    </row>
    <row r="29" spans="2:12" ht="42.75" customHeight="1">
      <c r="B29" s="2"/>
    </row>
    <row r="30" spans="2:12" ht="39.75" customHeight="1">
      <c r="B30" s="2"/>
    </row>
    <row r="31" spans="2:12" ht="59.25" customHeight="1">
      <c r="B31" s="2"/>
    </row>
    <row r="32" spans="2:12" ht="27" customHeight="1">
      <c r="B32" s="2"/>
    </row>
    <row r="33" spans="2:12" ht="59.25" customHeight="1">
      <c r="B33" s="2"/>
    </row>
    <row r="34" spans="2:12" ht="111.75" customHeight="1">
      <c r="B34" s="2"/>
    </row>
    <row r="35" spans="2:12" ht="88.5" customHeight="1">
      <c r="B35" s="2"/>
    </row>
    <row r="36" spans="2:12" ht="39" customHeight="1">
      <c r="B36" s="2"/>
    </row>
    <row r="37" spans="2:12" ht="132.75" customHeight="1">
      <c r="B37" s="2"/>
    </row>
    <row r="38" spans="2:12" ht="144" customHeight="1">
      <c r="B38" s="2"/>
    </row>
    <row r="39" spans="2:12">
      <c r="B39" s="2"/>
    </row>
    <row r="40" spans="2:12">
      <c r="C40" s="55"/>
      <c r="D40" s="55">
        <v>0</v>
      </c>
      <c r="E40" s="55"/>
      <c r="F40" s="55"/>
      <c r="G40" s="55"/>
      <c r="H40" s="55"/>
      <c r="I40" s="55"/>
      <c r="J40" s="55"/>
      <c r="K40" s="55"/>
      <c r="L40" s="55"/>
    </row>
    <row r="41" spans="2:12">
      <c r="C41" s="55"/>
      <c r="D41" s="55">
        <v>6</v>
      </c>
      <c r="E41" s="55"/>
      <c r="F41" s="55"/>
      <c r="G41" s="55"/>
      <c r="H41" s="55"/>
      <c r="I41" s="55"/>
      <c r="J41" s="55"/>
      <c r="K41" s="55"/>
      <c r="L41" s="55"/>
    </row>
    <row r="42" spans="2:12"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>
      <c r="C44" s="2"/>
      <c r="D44" s="56"/>
      <c r="E44" s="57"/>
      <c r="F44" s="57"/>
      <c r="G44" s="2"/>
      <c r="H44" s="2"/>
      <c r="I44" s="2"/>
      <c r="J44" s="2"/>
      <c r="K44" s="2"/>
      <c r="L44" s="2"/>
    </row>
    <row r="45" spans="2:12">
      <c r="C45" s="2"/>
      <c r="E45" s="57"/>
      <c r="F45" s="13"/>
      <c r="G45" s="2"/>
      <c r="H45" s="2"/>
      <c r="I45" s="2"/>
      <c r="J45" s="2"/>
      <c r="K45" s="2"/>
      <c r="L45" s="2"/>
    </row>
    <row r="46" spans="2:12">
      <c r="C46" s="2"/>
      <c r="E46" s="57"/>
      <c r="F46" s="13"/>
      <c r="G46" s="2"/>
      <c r="H46" s="2"/>
      <c r="I46" s="2"/>
      <c r="J46" s="2"/>
      <c r="K46" s="2"/>
      <c r="L46" s="2"/>
    </row>
    <row r="47" spans="2:12">
      <c r="C47" s="2"/>
      <c r="D47" s="58"/>
      <c r="E47" s="59"/>
      <c r="F47" s="13"/>
      <c r="G47" s="2"/>
      <c r="H47" s="2"/>
      <c r="I47" s="2"/>
      <c r="J47" s="2"/>
      <c r="K47" s="2"/>
      <c r="L47" s="2"/>
    </row>
    <row r="48" spans="2:12">
      <c r="C48" s="2"/>
      <c r="D48" s="13"/>
      <c r="E48" s="57"/>
      <c r="G48" s="2"/>
      <c r="H48" s="2"/>
      <c r="I48" s="2"/>
      <c r="J48" s="2"/>
      <c r="K48" s="2"/>
      <c r="L48" s="2"/>
    </row>
    <row r="49" spans="3:12">
      <c r="C49" s="2"/>
      <c r="D49" s="13"/>
      <c r="E49" s="57"/>
      <c r="F49" s="57"/>
      <c r="G49" s="2"/>
      <c r="H49" s="2"/>
      <c r="I49" s="2"/>
      <c r="J49" s="2"/>
      <c r="K49" s="2"/>
      <c r="L49" s="2"/>
    </row>
    <row r="50" spans="3:12"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sheetProtection algorithmName="SHA-512" hashValue="+qwCK5N8zkI/sKeoUbZwAFnRp+sSS1N6TubWlR25QM2yuFrrJMrAcddPJLPrUc91xJ8OR+KpgZN9jorZt4WGVA==" saltValue="Dd0YvldqawTrb/dvdFs0gQ==" spinCount="100000" sheet="1" objects="1" scenarios="1"/>
  <mergeCells count="7">
    <mergeCell ref="D10:G10"/>
    <mergeCell ref="H10:I10"/>
    <mergeCell ref="H12:I12"/>
    <mergeCell ref="H7:K7"/>
    <mergeCell ref="H8:I9"/>
    <mergeCell ref="J8:J9"/>
    <mergeCell ref="K8:K9"/>
  </mergeCells>
  <conditionalFormatting sqref="E13">
    <cfRule type="cellIs" dxfId="0" priority="1" stopIfTrue="1" operator="greaterThan">
      <formula>""""""</formula>
    </cfRule>
  </conditionalFormatting>
  <dataValidations count="1">
    <dataValidation type="list" allowBlank="1" showInputMessage="1" showErrorMessage="1" sqref="K10" xr:uid="{6F9BAF7E-A5EC-42C7-ABCC-BB11794623D1}">
      <formula1>"0%,19%"</formula1>
    </dataValidation>
  </dataValidation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62D1FDD7D078408A384E84D6100403" ma:contentTypeVersion="11" ma:contentTypeDescription="Ein neues Dokument erstellen." ma:contentTypeScope="" ma:versionID="e5a04c4f2f42cab6276149bf94bcb806">
  <xsd:schema xmlns:xsd="http://www.w3.org/2001/XMLSchema" xmlns:xs="http://www.w3.org/2001/XMLSchema" xmlns:p="http://schemas.microsoft.com/office/2006/metadata/properties" xmlns:ns2="a1c523cc-2e89-464c-aeff-b6828d571ce2" xmlns:ns3="48b442a5-5b24-4122-8982-3fd49d59b322" targetNamespace="http://schemas.microsoft.com/office/2006/metadata/properties" ma:root="true" ma:fieldsID="9625852a375aa5191563a01b4772207c" ns2:_="" ns3:_="">
    <xsd:import namespace="a1c523cc-2e89-464c-aeff-b6828d571ce2"/>
    <xsd:import namespace="48b442a5-5b24-4122-8982-3fd49d59b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523cc-2e89-464c-aeff-b6828d571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2f541c0-ce00-4fca-9e3b-5bc4e8657f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442a5-5b24-4122-8982-3fd49d59b3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efe7940-0397-4957-8c65-bd764ae02981}" ma:internalName="TaxCatchAll" ma:showField="CatchAllData" ma:web="48b442a5-5b24-4122-8982-3fd49d59b3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c523cc-2e89-464c-aeff-b6828d571ce2">
      <Terms xmlns="http://schemas.microsoft.com/office/infopath/2007/PartnerControls"/>
    </lcf76f155ced4ddcb4097134ff3c332f>
    <TaxCatchAll xmlns="48b442a5-5b24-4122-8982-3fd49d59b322" xsi:nil="true"/>
  </documentManagement>
</p:properties>
</file>

<file path=customXml/itemProps1.xml><?xml version="1.0" encoding="utf-8"?>
<ds:datastoreItem xmlns:ds="http://schemas.openxmlformats.org/officeDocument/2006/customXml" ds:itemID="{1FA58F88-B4D9-4DDE-BBF6-A78595714A48}"/>
</file>

<file path=customXml/itemProps2.xml><?xml version="1.0" encoding="utf-8"?>
<ds:datastoreItem xmlns:ds="http://schemas.openxmlformats.org/officeDocument/2006/customXml" ds:itemID="{01994A77-34C0-4BC8-8BF6-5B37C82BC8F3}"/>
</file>

<file path=customXml/itemProps3.xml><?xml version="1.0" encoding="utf-8"?>
<ds:datastoreItem xmlns:ds="http://schemas.openxmlformats.org/officeDocument/2006/customXml" ds:itemID="{1D4F2C54-348A-422E-B212-D17551D42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NuernbergMesse GmbH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Finn Ziegler-Martin</dc:creator>
  <cp:keywords/>
  <dc:description/>
  <cp:lastModifiedBy>Christin Knoop</cp:lastModifiedBy>
  <cp:revision/>
  <dcterms:created xsi:type="dcterms:W3CDTF">2024-11-04T08:37:52Z</dcterms:created>
  <dcterms:modified xsi:type="dcterms:W3CDTF">2024-11-20T10:24:40Z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0x010100E562D1FDD7D078408A384E84D6100403</vt:lpwstr>
  </property>
  <property fmtid="{D5CDD505-2E9C-101B-9397-08002B2CF9AE}" pid="3" name="MediaServiceImageTags">
    <vt:lpwstr/>
  </property>
</Properties>
</file>