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DieseArbeitsmappe"/>
  <mc:AlternateContent xmlns:mc="http://schemas.openxmlformats.org/markup-compatibility/2006">
    <mc:Choice Requires="x15">
      <x15ac:absPath xmlns:x15ac="http://schemas.microsoft.com/office/spreadsheetml/2010/11/ac" url="M:\712\it-sa\it-sa 2025\Vertrieb\"/>
    </mc:Choice>
  </mc:AlternateContent>
  <xr:revisionPtr revIDLastSave="0" documentId="13_ncr:1_{EAA09188-3237-4DB9-AB69-5A7E89E7076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utsch" sheetId="1" r:id="rId1"/>
    <sheet name="English" sheetId="2" state="hidden" r:id="rId2"/>
    <sheet name="DropDown" sheetId="3" state="hidden" r:id="rId3"/>
    <sheet name="Vorlage Bilder Standbau" sheetId="4" state="hidden" r:id="rId4"/>
  </sheets>
  <definedNames>
    <definedName name="_xlnm.Print_Area" localSheetId="0">Deutsch!$A$1:$M$36</definedName>
    <definedName name="_xlnm.Print_Area" localSheetId="1">English!$A$1:$K$40</definedName>
    <definedName name="Z_028D363B_29C8_43E5_828B_5B5C239ABCB7_.wvu.Cols" localSheetId="0" hidden="1">Deutsch!$K:$L,Deutsch!$Q:$S</definedName>
    <definedName name="Z_028D363B_29C8_43E5_828B_5B5C239ABCB7_.wvu.Cols" localSheetId="1" hidden="1">English!$O:$Q</definedName>
    <definedName name="Z_028D363B_29C8_43E5_828B_5B5C239ABCB7_.wvu.PrintArea" localSheetId="0" hidden="1">Deutsch!$A$1:$M$36</definedName>
    <definedName name="Z_028D363B_29C8_43E5_828B_5B5C239ABCB7_.wvu.PrintArea" localSheetId="1" hidden="1">English!$A$1:$K$40</definedName>
    <definedName name="Z_028D363B_29C8_43E5_828B_5B5C239ABCB7_.wvu.Rows" localSheetId="0" hidden="1">Deutsch!$6:$6,Deutsch!$32:$34</definedName>
    <definedName name="Z_028D363B_29C8_43E5_828B_5B5C239ABCB7_.wvu.Rows" localSheetId="1" hidden="1">English!$6:$6,English!$36:$38</definedName>
    <definedName name="Z_41CE2737_3F33_45D4_9A5B_FEF61FEC26BB_.wvu.Cols" localSheetId="0" hidden="1">Deutsch!$K:$L,Deutsch!$Q:$S</definedName>
    <definedName name="Z_41CE2737_3F33_45D4_9A5B_FEF61FEC26BB_.wvu.Cols" localSheetId="1" hidden="1">English!$O:$Q</definedName>
    <definedName name="Z_41CE2737_3F33_45D4_9A5B_FEF61FEC26BB_.wvu.PrintArea" localSheetId="0" hidden="1">Deutsch!$A$1:$M$36</definedName>
    <definedName name="Z_41CE2737_3F33_45D4_9A5B_FEF61FEC26BB_.wvu.PrintArea" localSheetId="1" hidden="1">English!$A$1:$K$40</definedName>
    <definedName name="Z_41CE2737_3F33_45D4_9A5B_FEF61FEC26BB_.wvu.Rows" localSheetId="0" hidden="1">Deutsch!$6:$6,Deutsch!$32:$34</definedName>
    <definedName name="Z_41CE2737_3F33_45D4_9A5B_FEF61FEC26BB_.wvu.Rows" localSheetId="1" hidden="1">English!$6:$6,English!$36:$38</definedName>
    <definedName name="Z_7591191C_1CA9_4972_9010_ACE08669645F_.wvu.Cols" localSheetId="0" hidden="1">Deutsch!$K:$L,Deutsch!$Q:$S</definedName>
    <definedName name="Z_7591191C_1CA9_4972_9010_ACE08669645F_.wvu.Cols" localSheetId="1" hidden="1">English!$O:$Q</definedName>
    <definedName name="Z_7591191C_1CA9_4972_9010_ACE08669645F_.wvu.PrintArea" localSheetId="0" hidden="1">Deutsch!$A$1:$M$36</definedName>
    <definedName name="Z_7591191C_1CA9_4972_9010_ACE08669645F_.wvu.PrintArea" localSheetId="1" hidden="1">English!$A$1:$K$40</definedName>
    <definedName name="Z_7591191C_1CA9_4972_9010_ACE08669645F_.wvu.Rows" localSheetId="0" hidden="1">Deutsch!$6:$6,Deutsch!$32:$34</definedName>
    <definedName name="Z_7591191C_1CA9_4972_9010_ACE08669645F_.wvu.Rows" localSheetId="1" hidden="1">English!$6:$6,English!$36:$38</definedName>
  </definedNames>
  <calcPr calcId="191029" fullPrecision="0"/>
  <customWorkbookViews>
    <customWorkbookView name="Christina Teichert - Persönliche Ansicht" guid="{7591191C-1CA9-4972-9010-ACE08669645F}" mergeInterval="0" personalView="1" maximized="1" windowWidth="1680" windowHeight="805" activeSheetId="2"/>
    <customWorkbookView name="Teichert, Christina - Persönliche Ansicht" guid="{41CE2737-3F33-45D4-9A5B-FEF61FEC26BB}" mergeInterval="0" personalView="1" maximized="1" windowWidth="1680" windowHeight="825" activeSheetId="2"/>
    <customWorkbookView name="Franz, Daniela - Persönliche Ansicht" guid="{028D363B-29C8-43E5-828B-5B5C239ABCB7}" mergeInterval="0" personalView="1" maximized="1" windowWidth="1280" windowHeight="778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" i="1" l="1"/>
  <c r="E9" i="1"/>
  <c r="F9" i="1"/>
  <c r="G9" i="1"/>
  <c r="H9" i="1"/>
  <c r="C11" i="1" l="1"/>
  <c r="C14" i="1"/>
  <c r="H12" i="2" l="1"/>
  <c r="H9" i="2"/>
  <c r="E26" i="1" l="1"/>
  <c r="E22" i="1"/>
  <c r="E22" i="2"/>
  <c r="G9" i="2"/>
  <c r="F9" i="2"/>
  <c r="E9" i="2"/>
  <c r="C11" i="2"/>
  <c r="C14" i="2"/>
  <c r="H14" i="2" s="1"/>
  <c r="C26" i="2"/>
  <c r="E26" i="2" s="1"/>
  <c r="C30" i="2"/>
  <c r="C13" i="2"/>
  <c r="H13" i="2" s="1"/>
  <c r="C12" i="2"/>
  <c r="C13" i="1"/>
  <c r="C12" i="1"/>
  <c r="H12" i="1" l="1"/>
  <c r="G12" i="1"/>
  <c r="F12" i="1"/>
  <c r="E12" i="1"/>
  <c r="G12" i="2"/>
  <c r="F12" i="2"/>
  <c r="E12" i="2"/>
  <c r="E30" i="2" l="1"/>
  <c r="E10" i="1"/>
  <c r="E23" i="3" l="1"/>
  <c r="C27" i="1"/>
  <c r="E27" i="1" s="1"/>
  <c r="E11" i="1"/>
  <c r="G11" i="1" s="1"/>
  <c r="H10" i="1"/>
  <c r="F10" i="1"/>
  <c r="F11" i="1" l="1"/>
  <c r="H11" i="1" l="1"/>
  <c r="G10" i="2" l="1"/>
  <c r="C16" i="2" l="1"/>
  <c r="F10" i="2" l="1"/>
  <c r="H10" i="2"/>
  <c r="E10" i="2"/>
  <c r="I21" i="1"/>
  <c r="E25" i="3"/>
  <c r="E13" i="3"/>
  <c r="I7" i="1" l="1"/>
  <c r="E20" i="3" l="1"/>
  <c r="I21" i="2"/>
  <c r="I14" i="2"/>
  <c r="I7" i="2"/>
  <c r="C31" i="2"/>
  <c r="E31" i="2" s="1"/>
  <c r="C27" i="2"/>
  <c r="C23" i="2"/>
  <c r="G11" i="2"/>
  <c r="E27" i="3"/>
  <c r="E26" i="3"/>
  <c r="E22" i="3"/>
  <c r="E18" i="3"/>
  <c r="E16" i="3"/>
  <c r="E15" i="3"/>
  <c r="E14" i="3"/>
  <c r="E11" i="3"/>
  <c r="E10" i="3"/>
  <c r="I14" i="1"/>
  <c r="C23" i="1"/>
  <c r="E23" i="1" s="1"/>
  <c r="C16" i="1"/>
  <c r="F13" i="2" l="1"/>
  <c r="G13" i="2"/>
  <c r="E13" i="2"/>
  <c r="E23" i="2"/>
  <c r="G14" i="2"/>
  <c r="E14" i="2"/>
  <c r="E27" i="2"/>
  <c r="H13" i="1"/>
  <c r="G13" i="1"/>
  <c r="F13" i="1"/>
  <c r="E13" i="1"/>
  <c r="E14" i="1"/>
  <c r="H14" i="1"/>
  <c r="G14" i="1"/>
  <c r="F14" i="1"/>
  <c r="F11" i="2"/>
  <c r="H11" i="2"/>
  <c r="H15" i="2" s="1"/>
  <c r="E11" i="2"/>
  <c r="F14" i="2"/>
  <c r="H15" i="1" l="1"/>
  <c r="H16" i="1" s="1"/>
  <c r="H16" i="2"/>
  <c r="E15" i="2"/>
  <c r="E16" i="2" s="1"/>
  <c r="E17" i="2" s="1"/>
  <c r="E28" i="2" s="1"/>
  <c r="G15" i="2"/>
  <c r="G16" i="2" s="1"/>
  <c r="E15" i="1"/>
  <c r="F15" i="2"/>
  <c r="F16" i="2" s="1"/>
  <c r="G15" i="1"/>
  <c r="G16" i="1" s="1"/>
  <c r="G17" i="1" s="1"/>
  <c r="F15" i="1"/>
  <c r="G17" i="2" l="1"/>
  <c r="G28" i="2" s="1"/>
  <c r="E24" i="2"/>
  <c r="E32" i="2"/>
  <c r="F17" i="2"/>
  <c r="F24" i="2" s="1"/>
  <c r="E16" i="1"/>
  <c r="E17" i="1" s="1"/>
  <c r="E24" i="1" s="1"/>
  <c r="G28" i="1"/>
  <c r="G24" i="1"/>
  <c r="F16" i="1"/>
  <c r="F17" i="1" s="1"/>
  <c r="H17" i="2"/>
  <c r="H17" i="1"/>
  <c r="H24" i="1" s="1"/>
  <c r="G32" i="2" l="1"/>
  <c r="G24" i="2"/>
  <c r="F28" i="2"/>
  <c r="F32" i="2"/>
  <c r="E28" i="1"/>
  <c r="F28" i="1"/>
  <c r="F24" i="1"/>
  <c r="H28" i="1"/>
  <c r="H32" i="2"/>
  <c r="H28" i="2"/>
  <c r="H24" i="2"/>
</calcChain>
</file>

<file path=xl/sharedStrings.xml><?xml version="1.0" encoding="utf-8"?>
<sst xmlns="http://schemas.openxmlformats.org/spreadsheetml/2006/main" count="124" uniqueCount="98">
  <si>
    <t>Mietpreis für Standfläche</t>
  </si>
  <si>
    <t>+ Mehrwertsteuer</t>
  </si>
  <si>
    <t>www.auma.de</t>
  </si>
  <si>
    <t>pro m²</t>
  </si>
  <si>
    <t>www.standkonfigurator.de</t>
  </si>
  <si>
    <t>Rental fee for stand space</t>
  </si>
  <si>
    <t>+ Value added tax</t>
  </si>
  <si>
    <r>
      <t xml:space="preserve">Total investment </t>
    </r>
    <r>
      <rPr>
        <sz val="8"/>
        <rFont val="Arial"/>
        <family val="2"/>
      </rPr>
      <t>without stand construction/gross</t>
    </r>
  </si>
  <si>
    <r>
      <t xml:space="preserve">Total investment </t>
    </r>
    <r>
      <rPr>
        <sz val="8"/>
        <rFont val="Arial"/>
        <family val="2"/>
      </rPr>
      <t>with stand construction/gross</t>
    </r>
    <r>
      <rPr>
        <b/>
        <sz val="10"/>
        <rFont val="Arial"/>
        <family val="2"/>
      </rPr>
      <t/>
    </r>
  </si>
  <si>
    <t>Standfläche in m²</t>
  </si>
  <si>
    <t>Blockstand</t>
  </si>
  <si>
    <t>Kopfstand</t>
  </si>
  <si>
    <t>Eckstand</t>
  </si>
  <si>
    <t>Reihenstand</t>
  </si>
  <si>
    <t>Mehrwertsteuer</t>
  </si>
  <si>
    <t>Stück</t>
  </si>
  <si>
    <t>-auswählen-</t>
  </si>
  <si>
    <t>Mwst.</t>
  </si>
  <si>
    <t>AUMA-Beitrag</t>
  </si>
  <si>
    <t>Preiskalkulation</t>
  </si>
  <si>
    <t>www.auma.de/en/</t>
  </si>
  <si>
    <t>-choose-</t>
  </si>
  <si>
    <t>Please select</t>
  </si>
  <si>
    <t>AUMA-contribution</t>
  </si>
  <si>
    <t>VAT</t>
  </si>
  <si>
    <t>Pcs</t>
  </si>
  <si>
    <r>
      <rPr>
        <sz val="10"/>
        <rFont val="Arial"/>
        <family val="2"/>
      </rPr>
      <t xml:space="preserve">Total investment </t>
    </r>
    <r>
      <rPr>
        <sz val="8"/>
        <rFont val="Arial"/>
        <family val="2"/>
      </rPr>
      <t>without stand construction/net</t>
    </r>
  </si>
  <si>
    <t>Calculation</t>
  </si>
  <si>
    <t>JUNO</t>
  </si>
  <si>
    <t>MARS</t>
  </si>
  <si>
    <t>MERKUR</t>
  </si>
  <si>
    <t>PALLAS</t>
  </si>
  <si>
    <t xml:space="preserve">ERDE </t>
  </si>
  <si>
    <t>MOND</t>
  </si>
  <si>
    <t>Veranstaltungsname 1</t>
  </si>
  <si>
    <t>Veranstaltungsname 2</t>
  </si>
  <si>
    <t>Bitte Auswahl treffen</t>
  </si>
  <si>
    <t>Entsorgungsservice Laufzeit</t>
  </si>
  <si>
    <t>Veranstaltungswebseite</t>
  </si>
  <si>
    <t>AUMA</t>
  </si>
  <si>
    <t>Standkonfigurator</t>
  </si>
  <si>
    <t>Marketing-Services</t>
  </si>
  <si>
    <t>Marketing services</t>
  </si>
  <si>
    <t>Anzahl Mitaussteller</t>
  </si>
  <si>
    <t>Mitausstellergebühr</t>
  </si>
  <si>
    <r>
      <rPr>
        <sz val="10"/>
        <rFont val="Arial"/>
        <family val="2"/>
      </rPr>
      <t xml:space="preserve">weitere Miet-Komplettstände: </t>
    </r>
    <r>
      <rPr>
        <u/>
        <sz val="10"/>
        <color indexed="12"/>
        <rFont val="Arial"/>
        <family val="2"/>
      </rPr>
      <t>www.standkonfigurator.de</t>
    </r>
  </si>
  <si>
    <t>Stand space in sqm</t>
  </si>
  <si>
    <t>number of co-exhibitors</t>
  </si>
  <si>
    <t>co-exhibitor fee</t>
  </si>
  <si>
    <t>per sqm</t>
  </si>
  <si>
    <r>
      <rPr>
        <sz val="10"/>
        <rFont val="Arial"/>
        <family val="2"/>
      </rPr>
      <t xml:space="preserve">more complete rental stands: </t>
    </r>
    <r>
      <rPr>
        <u/>
        <sz val="10"/>
        <color indexed="12"/>
        <rFont val="Arial"/>
        <family val="2"/>
      </rPr>
      <t>www.standconfigurator.com</t>
    </r>
  </si>
  <si>
    <t>* Bitten bestellen Sie Ihren Miet-Komplettstand über das Standbauformular "Form C" oder unter www.standkonfigurator.de</t>
  </si>
  <si>
    <r>
      <t>Example with Complete rental stand</t>
    </r>
    <r>
      <rPr>
        <sz val="10"/>
        <rFont val="Arial"/>
        <family val="2"/>
      </rPr>
      <t>*</t>
    </r>
  </si>
  <si>
    <t>* Please order your complete rental stand with the stand construction "form C" or at www.standconfigurator.com</t>
  </si>
  <si>
    <r>
      <t>Waste disposal service during the event</t>
    </r>
    <r>
      <rPr>
        <sz val="8"/>
        <rFont val="Arial"/>
        <family val="2"/>
      </rPr>
      <t xml:space="preserve"> (up to an area of 500m²)</t>
    </r>
  </si>
  <si>
    <r>
      <t>Entsorgungsservice Laufzeit</t>
    </r>
    <r>
      <rPr>
        <sz val="8"/>
        <color theme="1"/>
        <rFont val="Arial"/>
        <family val="2"/>
      </rPr>
      <t xml:space="preserve"> (bis zu einer max. Fläche von 500m²)</t>
    </r>
  </si>
  <si>
    <r>
      <rPr>
        <sz val="10"/>
        <color theme="1"/>
        <rFont val="Arial"/>
        <family val="2"/>
      </rPr>
      <t>Gesamtbetrag Beteiligung</t>
    </r>
    <r>
      <rPr>
        <b/>
        <sz val="10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ohne Standbau/netto</t>
    </r>
  </si>
  <si>
    <r>
      <t xml:space="preserve">Gesamtbetrag Beteiligung </t>
    </r>
    <r>
      <rPr>
        <sz val="8"/>
        <color theme="1"/>
        <rFont val="Arial"/>
        <family val="2"/>
      </rPr>
      <t>ohne Standbau/brutto</t>
    </r>
  </si>
  <si>
    <r>
      <t>Beispiele mit Miet-Komplettständen</t>
    </r>
    <r>
      <rPr>
        <sz val="8"/>
        <color theme="1"/>
        <rFont val="Arial"/>
        <family val="2"/>
      </rPr>
      <t>*</t>
    </r>
  </si>
  <si>
    <t>Company &amp; Produkt Paket</t>
  </si>
  <si>
    <t>Company &amp; Product Paket</t>
  </si>
  <si>
    <r>
      <t xml:space="preserve">Gesamtbetrag Beteiligung </t>
    </r>
    <r>
      <rPr>
        <sz val="8"/>
        <color theme="1"/>
        <rFont val="Arial"/>
        <family val="2"/>
      </rPr>
      <t>mit Standbau/brutto</t>
    </r>
  </si>
  <si>
    <t>ja</t>
  </si>
  <si>
    <t>nein</t>
  </si>
  <si>
    <t>yes</t>
  </si>
  <si>
    <t>no</t>
  </si>
  <si>
    <t>Company &amp; Product package</t>
  </si>
  <si>
    <t>Aussteller aus Deutschland 19% ; Andere 0%</t>
  </si>
  <si>
    <t>exhibitors from Germany 19%; others 0%</t>
  </si>
  <si>
    <t>value added tax</t>
  </si>
  <si>
    <t>www.itsa365.de/anmeldung</t>
  </si>
  <si>
    <t>www.itsa365.de/application</t>
  </si>
  <si>
    <t>TRITON</t>
  </si>
  <si>
    <t xml:space="preserve">THETYS </t>
  </si>
  <si>
    <r>
      <rPr>
        <b/>
        <sz val="10"/>
        <rFont val="Arial"/>
        <family val="2"/>
      </rPr>
      <t xml:space="preserve">THETYS </t>
    </r>
    <r>
      <rPr>
        <sz val="10"/>
        <rFont val="Arial"/>
        <family val="2"/>
      </rPr>
      <t xml:space="preserve">net </t>
    </r>
    <r>
      <rPr>
        <sz val="8"/>
        <rFont val="Arial"/>
        <family val="2"/>
      </rPr>
      <t>(Minimum stand space 12sqm)</t>
    </r>
  </si>
  <si>
    <r>
      <rPr>
        <b/>
        <sz val="8"/>
        <rFont val="Arial"/>
        <family val="2"/>
      </rPr>
      <t>Attention:</t>
    </r>
    <r>
      <rPr>
        <sz val="8"/>
        <rFont val="Arial"/>
        <family val="2"/>
      </rPr>
      <t xml:space="preserve">
Peninsula and island stands are only available for larger stand spaces!
Costs of staff, transportation and extra costs like advertisements can not be calculated with this sheet!
</t>
    </r>
    <r>
      <rPr>
        <b/>
        <sz val="8"/>
        <rFont val="Arial"/>
        <family val="2"/>
      </rPr>
      <t>Minimum stand size: 9 sqm</t>
    </r>
    <r>
      <rPr>
        <sz val="8"/>
        <rFont val="Arial"/>
        <family val="2"/>
      </rPr>
      <t xml:space="preserve"> (see item 6 of the Special Conditions for Participation)
</t>
    </r>
    <r>
      <rPr>
        <b/>
        <sz val="8"/>
        <rFont val="Arial"/>
        <family val="2"/>
      </rPr>
      <t>The calculation is not binding and no responsibility accepted for errors!</t>
    </r>
  </si>
  <si>
    <t>HELIOS</t>
  </si>
  <si>
    <r>
      <rPr>
        <b/>
        <sz val="8"/>
        <color theme="1"/>
        <rFont val="Arial"/>
        <family val="2"/>
      </rPr>
      <t>Achtung:</t>
    </r>
    <r>
      <rPr>
        <sz val="8"/>
        <color theme="1"/>
        <rFont val="Arial"/>
        <family val="2"/>
      </rPr>
      <t xml:space="preserve">
Kopf- und Blockstände sind nur bei größeren Flächen möglich!
Spesen, Personal- und Transportkosten können von uns nicht kallkuliert werden.
</t>
    </r>
    <r>
      <rPr>
        <b/>
        <sz val="8"/>
        <color theme="1"/>
        <rFont val="Arial"/>
        <family val="2"/>
      </rPr>
      <t>Mindeststandgröße sind 9 m²</t>
    </r>
    <r>
      <rPr>
        <sz val="8"/>
        <color theme="1"/>
        <rFont val="Arial"/>
        <family val="2"/>
      </rPr>
      <t xml:space="preserve"> (s. Punkt 6 Besondere Teilnahmebedingungen)
</t>
    </r>
    <r>
      <rPr>
        <b/>
        <sz val="8"/>
        <color theme="1"/>
        <rFont val="Arial"/>
        <family val="2"/>
      </rPr>
      <t>Die Preiskalkulation ist unverbindlich und alle Angaben ohne Gewähr.</t>
    </r>
    <r>
      <rPr>
        <sz val="8"/>
        <color theme="1"/>
        <rFont val="Arial"/>
        <family val="2"/>
      </rPr>
      <t xml:space="preserve">
</t>
    </r>
  </si>
  <si>
    <r>
      <t xml:space="preserve">HELIOS </t>
    </r>
    <r>
      <rPr>
        <sz val="10"/>
        <rFont val="Arial"/>
        <family val="2"/>
      </rPr>
      <t xml:space="preserve">net </t>
    </r>
    <r>
      <rPr>
        <sz val="8"/>
        <rFont val="Arial"/>
        <family val="2"/>
      </rPr>
      <t>(Minimum stand space 15sqm)</t>
    </r>
  </si>
  <si>
    <r>
      <t xml:space="preserve">HELIOS </t>
    </r>
    <r>
      <rPr>
        <sz val="10"/>
        <color theme="1"/>
        <rFont val="Arial"/>
        <family val="2"/>
      </rPr>
      <t xml:space="preserve">netto </t>
    </r>
    <r>
      <rPr>
        <sz val="8"/>
        <color theme="1"/>
        <rFont val="Arial"/>
        <family val="2"/>
      </rPr>
      <t>(Mindestgröße 15m²)</t>
    </r>
  </si>
  <si>
    <r>
      <t>TRITON</t>
    </r>
    <r>
      <rPr>
        <sz val="10"/>
        <color theme="1"/>
        <rFont val="Arial"/>
        <family val="2"/>
      </rPr>
      <t xml:space="preserve"> netto </t>
    </r>
    <r>
      <rPr>
        <sz val="8"/>
        <color theme="1"/>
        <rFont val="Arial"/>
        <family val="2"/>
      </rPr>
      <t>(Mindestgröße 9m²)</t>
    </r>
  </si>
  <si>
    <r>
      <t xml:space="preserve">TRITON </t>
    </r>
    <r>
      <rPr>
        <sz val="10"/>
        <rFont val="Arial"/>
        <family val="2"/>
      </rPr>
      <t xml:space="preserve">net </t>
    </r>
    <r>
      <rPr>
        <sz val="8"/>
        <rFont val="Arial"/>
        <family val="2"/>
      </rPr>
      <t>(Minimum stand space 9sqm)</t>
    </r>
  </si>
  <si>
    <r>
      <t>Complete price incl. power supply up to 3kw and consumption and further services</t>
    </r>
    <r>
      <rPr>
        <sz val="8"/>
        <color theme="1"/>
        <rFont val="Arial"/>
        <family val="2"/>
      </rPr>
      <t xml:space="preserve">
Orders received later than the 1st October 2024 w</t>
    </r>
    <r>
      <rPr>
        <sz val="8"/>
        <rFont val="Arial"/>
        <family val="2"/>
      </rPr>
      <t>ill be billed an express surcharge of 25%, subject to a minimum surcharge of EUR 10 per order.</t>
    </r>
  </si>
  <si>
    <t>22 - 24 October 2024</t>
  </si>
  <si>
    <r>
      <t>In-line stand</t>
    </r>
    <r>
      <rPr>
        <sz val="8"/>
        <rFont val="Arial"/>
        <family val="2"/>
      </rPr>
      <t xml:space="preserve"> 
up to 30 sqm 380 €/m² (each additional sqm 235 €/sqm)</t>
    </r>
  </si>
  <si>
    <r>
      <rPr>
        <b/>
        <sz val="10"/>
        <rFont val="Arial"/>
        <family val="2"/>
      </rPr>
      <t xml:space="preserve">Corner stand
</t>
    </r>
    <r>
      <rPr>
        <sz val="8"/>
        <rFont val="Arial"/>
        <family val="2"/>
      </rPr>
      <t>up to 30 sqm 380 €/m² (each additional sqm 260 €/sqm)</t>
    </r>
  </si>
  <si>
    <r>
      <t xml:space="preserve">Peninsula stand
</t>
    </r>
    <r>
      <rPr>
        <sz val="8"/>
        <rFont val="Arial"/>
        <family val="2"/>
      </rPr>
      <t>up to 30 sqm 380 €/m² (each additional sqm 293 €/sqm)</t>
    </r>
  </si>
  <si>
    <r>
      <t xml:space="preserve">Island stand 
</t>
    </r>
    <r>
      <rPr>
        <sz val="8"/>
        <rFont val="Arial"/>
        <family val="2"/>
      </rPr>
      <t>up to 30 sqm 380 €/m² (each additional sqm 318 €/sqm)</t>
    </r>
  </si>
  <si>
    <t>07. - 09.10.2025</t>
  </si>
  <si>
    <r>
      <t>Reihenstand</t>
    </r>
    <r>
      <rPr>
        <sz val="8"/>
        <color theme="1"/>
        <rFont val="Arial"/>
        <family val="2"/>
      </rPr>
      <t xml:space="preserve"> 
bis 30m² 395 €/m² (jeder zusätzliche m² 247 €/m²)</t>
    </r>
  </si>
  <si>
    <r>
      <t>Eckstand</t>
    </r>
    <r>
      <rPr>
        <sz val="8"/>
        <color theme="1"/>
        <rFont val="Arial"/>
        <family val="2"/>
      </rPr>
      <t xml:space="preserve">  
bis 30m² 395 €/m² (jeder zusätzliche m² 275 €/m²)</t>
    </r>
  </si>
  <si>
    <r>
      <t xml:space="preserve">Kopfstand  </t>
    </r>
    <r>
      <rPr>
        <sz val="8"/>
        <color theme="1"/>
        <rFont val="Arial"/>
        <family val="2"/>
      </rPr>
      <t xml:space="preserve"> 
bis 30m² 395 €/m² (jeder zusätzliche m² 310 €/m²)</t>
    </r>
  </si>
  <si>
    <r>
      <t xml:space="preserve">Blockstand  </t>
    </r>
    <r>
      <rPr>
        <sz val="8"/>
        <color theme="1"/>
        <rFont val="Arial"/>
        <family val="2"/>
      </rPr>
      <t xml:space="preserve"> 
bis 30m² 395 €/m² (jeder zusätzliche m² 337 €/m²)</t>
    </r>
  </si>
  <si>
    <t>Reihenstand (1 Seite offen) EUR 247/m²</t>
  </si>
  <si>
    <t>Eckstand (2 Seiten offen) EUR 275/m²</t>
  </si>
  <si>
    <t>Kopstand (3 Seiten offen) EUR 310/m²</t>
  </si>
  <si>
    <t>Blockstand (4 Seiten offen) EUR 337/m²</t>
  </si>
  <si>
    <r>
      <t>Komplettpreise inkl. Strom bis 3kw und Verbrauch und weiteren Leistungen
Aufträge,</t>
    </r>
    <r>
      <rPr>
        <b/>
        <sz val="8"/>
        <color theme="1"/>
        <rFont val="Arial"/>
        <family val="2"/>
      </rPr>
      <t xml:space="preserve"> die nach dem 07.09.2025 eingehen</t>
    </r>
    <r>
      <rPr>
        <sz val="8"/>
        <color theme="1"/>
        <rFont val="Arial"/>
        <family val="2"/>
      </rPr>
      <t>, werden mit einem Expresszuschlag in Höhe von 25% berechnet - mindestens jedoch EUR 10 je Auftrag.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</si>
</sst>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7" formatCode="#,##0.00\ &quot;€&quot;;\-#,##0.00\ &quot;€&quot;"/>
    <numFmt numFmtId="44" formatCode="_-* #,##0.00\ &quot;€&quot;_-;\-* #,##0.00\ &quot;€&quot;_-;_-* &quot;-&quot;??\ &quot;€&quot;_-;_-@_-"/>
  </numFmts>
  <fonts count="30" x14ac:knownFonts="1">
    <font>
      <sz val="10"/>
      <name val="Arial"/>
    </font>
    <font>
      <sz val="10"/>
      <name val="Arial"/>
      <family val="2"/>
    </font>
    <font>
      <b/>
      <sz val="10"/>
      <color indexed="23"/>
      <name val="Arial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23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u/>
      <sz val="10"/>
      <color rgb="FFFF0000"/>
      <name val="Arial"/>
      <family val="2"/>
    </font>
    <font>
      <sz val="9"/>
      <color rgb="FFFF0000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3"/>
      <name val="Arial"/>
      <family val="2"/>
    </font>
    <font>
      <sz val="8"/>
      <color theme="3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A6C1E4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</cellStyleXfs>
  <cellXfs count="266">
    <xf numFmtId="0" fontId="0" fillId="0" borderId="0" xfId="0"/>
    <xf numFmtId="0" fontId="0" fillId="2" borderId="0" xfId="0" applyFill="1" applyAlignment="1" applyProtection="1">
      <alignment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2" fillId="0" borderId="0" xfId="3" applyNumberFormat="1" applyFont="1" applyFill="1" applyBorder="1" applyAlignment="1" applyProtection="1">
      <alignment vertical="center" wrapText="1"/>
      <protection hidden="1"/>
    </xf>
    <xf numFmtId="0" fontId="0" fillId="2" borderId="0" xfId="0" applyFill="1"/>
    <xf numFmtId="0" fontId="8" fillId="2" borderId="0" xfId="0" applyFont="1" applyFill="1"/>
    <xf numFmtId="0" fontId="8" fillId="0" borderId="0" xfId="0" applyFont="1"/>
    <xf numFmtId="0" fontId="0" fillId="2" borderId="7" xfId="0" applyFill="1" applyBorder="1"/>
    <xf numFmtId="0" fontId="9" fillId="2" borderId="0" xfId="1" applyFill="1" applyBorder="1" applyAlignment="1" applyProtection="1"/>
    <xf numFmtId="10" fontId="7" fillId="0" borderId="0" xfId="0" applyNumberFormat="1" applyFont="1"/>
    <xf numFmtId="0" fontId="0" fillId="2" borderId="0" xfId="0" applyFill="1" applyAlignment="1">
      <alignment horizontal="center" vertical="center"/>
    </xf>
    <xf numFmtId="10" fontId="6" fillId="2" borderId="0" xfId="0" applyNumberFormat="1" applyFont="1" applyFill="1" applyAlignment="1">
      <alignment horizontal="right" vertical="center"/>
    </xf>
    <xf numFmtId="0" fontId="0" fillId="0" borderId="0" xfId="0" applyAlignment="1">
      <alignment horizontal="center" vertical="center"/>
    </xf>
    <xf numFmtId="0" fontId="12" fillId="2" borderId="0" xfId="0" applyFont="1" applyFill="1"/>
    <xf numFmtId="0" fontId="12" fillId="0" borderId="0" xfId="0" applyFont="1"/>
    <xf numFmtId="0" fontId="12" fillId="0" borderId="0" xfId="0" applyFont="1" applyAlignment="1">
      <alignment horizontal="center" vertical="center"/>
    </xf>
    <xf numFmtId="0" fontId="7" fillId="2" borderId="0" xfId="0" applyFont="1" applyFill="1"/>
    <xf numFmtId="0" fontId="7" fillId="0" borderId="0" xfId="0" applyFont="1"/>
    <xf numFmtId="0" fontId="7" fillId="0" borderId="0" xfId="0" applyFont="1" applyAlignment="1">
      <alignment horizontal="center" vertical="center"/>
    </xf>
    <xf numFmtId="9" fontId="7" fillId="2" borderId="0" xfId="0" applyNumberFormat="1" applyFont="1" applyFill="1"/>
    <xf numFmtId="44" fontId="3" fillId="2" borderId="0" xfId="3" applyFont="1" applyFill="1"/>
    <xf numFmtId="44" fontId="0" fillId="0" borderId="0" xfId="3" applyFont="1"/>
    <xf numFmtId="0" fontId="3" fillId="2" borderId="12" xfId="0" applyFont="1" applyFill="1" applyBorder="1" applyAlignment="1" applyProtection="1">
      <alignment horizontal="center" vertical="center" textRotation="45" wrapText="1"/>
      <protection hidden="1"/>
    </xf>
    <xf numFmtId="0" fontId="3" fillId="4" borderId="13" xfId="0" applyFont="1" applyFill="1" applyBorder="1" applyAlignment="1" applyProtection="1">
      <alignment horizontal="center" vertical="center" textRotation="45" wrapText="1"/>
      <protection hidden="1"/>
    </xf>
    <xf numFmtId="0" fontId="3" fillId="5" borderId="11" xfId="0" applyFont="1" applyFill="1" applyBorder="1" applyAlignment="1" applyProtection="1">
      <alignment horizontal="center" vertical="center" textRotation="45" wrapText="1"/>
      <protection hidden="1"/>
    </xf>
    <xf numFmtId="0" fontId="5" fillId="0" borderId="0" xfId="0" applyFont="1" applyAlignment="1">
      <alignment horizontal="center" vertical="top" wrapText="1"/>
    </xf>
    <xf numFmtId="0" fontId="7" fillId="0" borderId="0" xfId="0" applyFont="1" applyAlignment="1">
      <alignment horizontal="right" vertical="top"/>
    </xf>
    <xf numFmtId="0" fontId="0" fillId="0" borderId="0" xfId="0" applyAlignment="1">
      <alignment horizontal="right" vertical="top"/>
    </xf>
    <xf numFmtId="9" fontId="0" fillId="0" borderId="0" xfId="2" applyFont="1" applyAlignment="1">
      <alignment horizontal="right" vertical="top"/>
    </xf>
    <xf numFmtId="44" fontId="0" fillId="0" borderId="0" xfId="3" applyFont="1" applyAlignment="1">
      <alignment horizontal="right" vertical="top"/>
    </xf>
    <xf numFmtId="0" fontId="3" fillId="2" borderId="0" xfId="0" applyFont="1" applyFill="1" applyProtection="1">
      <protection hidden="1"/>
    </xf>
    <xf numFmtId="0" fontId="3" fillId="0" borderId="0" xfId="0" applyFont="1" applyAlignment="1" applyProtection="1">
      <alignment horizontal="left"/>
      <protection hidden="1"/>
    </xf>
    <xf numFmtId="0" fontId="7" fillId="0" borderId="0" xfId="0" quotePrefix="1" applyFont="1" applyAlignment="1">
      <alignment horizontal="right" vertical="top"/>
    </xf>
    <xf numFmtId="44" fontId="14" fillId="3" borderId="1" xfId="3" applyFont="1" applyFill="1" applyBorder="1" applyAlignment="1" applyProtection="1">
      <protection hidden="1"/>
    </xf>
    <xf numFmtId="44" fontId="14" fillId="4" borderId="1" xfId="3" applyFont="1" applyFill="1" applyBorder="1" applyAlignment="1" applyProtection="1">
      <protection hidden="1"/>
    </xf>
    <xf numFmtId="44" fontId="14" fillId="5" borderId="1" xfId="3" applyFont="1" applyFill="1" applyBorder="1" applyAlignment="1" applyProtection="1">
      <protection hidden="1"/>
    </xf>
    <xf numFmtId="44" fontId="14" fillId="2" borderId="1" xfId="3" applyFont="1" applyFill="1" applyBorder="1" applyAlignment="1" applyProtection="1">
      <protection hidden="1"/>
    </xf>
    <xf numFmtId="44" fontId="13" fillId="2" borderId="16" xfId="3" applyFont="1" applyFill="1" applyBorder="1" applyAlignment="1" applyProtection="1">
      <protection hidden="1"/>
    </xf>
    <xf numFmtId="44" fontId="13" fillId="3" borderId="16" xfId="3" applyFont="1" applyFill="1" applyBorder="1" applyAlignment="1" applyProtection="1">
      <protection hidden="1"/>
    </xf>
    <xf numFmtId="44" fontId="13" fillId="4" borderId="16" xfId="3" applyFont="1" applyFill="1" applyBorder="1" applyAlignment="1" applyProtection="1">
      <protection hidden="1"/>
    </xf>
    <xf numFmtId="44" fontId="13" fillId="5" borderId="16" xfId="3" applyFont="1" applyFill="1" applyBorder="1" applyAlignment="1" applyProtection="1">
      <protection hidden="1"/>
    </xf>
    <xf numFmtId="44" fontId="13" fillId="2" borderId="0" xfId="3" applyFont="1" applyFill="1" applyBorder="1" applyAlignment="1" applyProtection="1">
      <protection hidden="1"/>
    </xf>
    <xf numFmtId="44" fontId="13" fillId="6" borderId="0" xfId="3" applyFont="1" applyFill="1" applyBorder="1" applyAlignment="1" applyProtection="1">
      <protection hidden="1"/>
    </xf>
    <xf numFmtId="44" fontId="13" fillId="0" borderId="16" xfId="3" applyFont="1" applyFill="1" applyBorder="1" applyAlignment="1" applyProtection="1">
      <protection hidden="1"/>
    </xf>
    <xf numFmtId="7" fontId="13" fillId="0" borderId="0" xfId="3" applyNumberFormat="1" applyFont="1" applyFill="1" applyBorder="1" applyAlignment="1" applyProtection="1">
      <alignment horizontal="center"/>
      <protection hidden="1"/>
    </xf>
    <xf numFmtId="44" fontId="15" fillId="0" borderId="3" xfId="3" applyFont="1" applyFill="1" applyBorder="1" applyAlignment="1" applyProtection="1">
      <alignment horizontal="center"/>
      <protection hidden="1"/>
    </xf>
    <xf numFmtId="44" fontId="13" fillId="0" borderId="3" xfId="3" applyFont="1" applyFill="1" applyBorder="1" applyAlignment="1" applyProtection="1">
      <protection hidden="1"/>
    </xf>
    <xf numFmtId="0" fontId="9" fillId="0" borderId="0" xfId="1" applyAlignment="1" applyProtection="1">
      <alignment horizontal="left" vertical="top"/>
    </xf>
    <xf numFmtId="0" fontId="1" fillId="0" borderId="0" xfId="0" applyFont="1"/>
    <xf numFmtId="0" fontId="0" fillId="5" borderId="0" xfId="0" applyFill="1"/>
    <xf numFmtId="0" fontId="0" fillId="5" borderId="0" xfId="0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7" fillId="7" borderId="0" xfId="0" quotePrefix="1" applyFont="1" applyFill="1" applyAlignment="1">
      <alignment horizontal="right" vertical="top"/>
    </xf>
    <xf numFmtId="0" fontId="9" fillId="7" borderId="0" xfId="1" applyFill="1" applyAlignment="1" applyProtection="1">
      <alignment horizontal="right" vertical="center"/>
    </xf>
    <xf numFmtId="0" fontId="9" fillId="7" borderId="0" xfId="1" applyFill="1" applyAlignment="1" applyProtection="1">
      <alignment horizontal="right" vertical="top"/>
    </xf>
    <xf numFmtId="0" fontId="7" fillId="2" borderId="0" xfId="0" applyFont="1" applyFill="1" applyAlignment="1">
      <alignment horizontal="center" vertical="center"/>
    </xf>
    <xf numFmtId="0" fontId="1" fillId="0" borderId="0" xfId="0" applyFont="1" applyAlignment="1" applyProtection="1">
      <alignment horizontal="left"/>
      <protection hidden="1"/>
    </xf>
    <xf numFmtId="0" fontId="1" fillId="0" borderId="0" xfId="0" quotePrefix="1" applyFont="1" applyAlignment="1">
      <alignment horizontal="right" vertical="top"/>
    </xf>
    <xf numFmtId="0" fontId="3" fillId="0" borderId="3" xfId="4" applyFont="1" applyBorder="1" applyAlignment="1" applyProtection="1">
      <alignment horizontal="left" vertical="center"/>
      <protection hidden="1"/>
    </xf>
    <xf numFmtId="0" fontId="3" fillId="2" borderId="3" xfId="4" applyFont="1" applyFill="1" applyBorder="1" applyAlignment="1" applyProtection="1">
      <alignment vertical="center"/>
      <protection hidden="1"/>
    </xf>
    <xf numFmtId="0" fontId="3" fillId="2" borderId="3" xfId="4" applyFont="1" applyFill="1" applyBorder="1" applyAlignment="1" applyProtection="1">
      <alignment horizontal="left" vertical="center"/>
      <protection hidden="1"/>
    </xf>
    <xf numFmtId="0" fontId="1" fillId="0" borderId="0" xfId="4" quotePrefix="1" applyAlignment="1" applyProtection="1">
      <alignment horizontal="left" vertical="center"/>
      <protection hidden="1"/>
    </xf>
    <xf numFmtId="0" fontId="1" fillId="6" borderId="0" xfId="4" quotePrefix="1" applyFill="1" applyAlignment="1" applyProtection="1">
      <alignment horizontal="left" vertical="center"/>
      <protection hidden="1"/>
    </xf>
    <xf numFmtId="0" fontId="3" fillId="6" borderId="0" xfId="0" applyFont="1" applyFill="1" applyProtection="1">
      <protection hidden="1"/>
    </xf>
    <xf numFmtId="0" fontId="1" fillId="2" borderId="9" xfId="4" applyFill="1" applyBorder="1" applyAlignment="1" applyProtection="1">
      <alignment vertical="center"/>
      <protection hidden="1"/>
    </xf>
    <xf numFmtId="0" fontId="1" fillId="2" borderId="0" xfId="4" quotePrefix="1" applyFill="1" applyAlignment="1" applyProtection="1">
      <alignment vertical="center"/>
      <protection hidden="1"/>
    </xf>
    <xf numFmtId="44" fontId="0" fillId="0" borderId="0" xfId="3" applyFont="1" applyFill="1" applyBorder="1" applyAlignment="1">
      <alignment horizontal="right" vertical="top"/>
    </xf>
    <xf numFmtId="44" fontId="0" fillId="0" borderId="0" xfId="3" applyFont="1" applyFill="1" applyBorder="1"/>
    <xf numFmtId="0" fontId="3" fillId="6" borderId="0" xfId="0" applyFont="1" applyFill="1" applyAlignment="1">
      <alignment horizontal="left" vertical="top"/>
    </xf>
    <xf numFmtId="0" fontId="3" fillId="6" borderId="0" xfId="0" applyFont="1" applyFill="1"/>
    <xf numFmtId="0" fontId="0" fillId="6" borderId="0" xfId="0" applyFill="1"/>
    <xf numFmtId="0" fontId="3" fillId="9" borderId="0" xfId="0" applyFont="1" applyFill="1"/>
    <xf numFmtId="44" fontId="14" fillId="2" borderId="1" xfId="3" applyFont="1" applyFill="1" applyBorder="1" applyAlignment="1" applyProtection="1">
      <alignment vertical="center"/>
      <protection hidden="1"/>
    </xf>
    <xf numFmtId="44" fontId="14" fillId="3" borderId="1" xfId="3" applyFont="1" applyFill="1" applyBorder="1" applyAlignment="1" applyProtection="1">
      <alignment vertical="center"/>
      <protection hidden="1"/>
    </xf>
    <xf numFmtId="44" fontId="14" fillId="4" borderId="1" xfId="3" applyFont="1" applyFill="1" applyBorder="1" applyAlignment="1" applyProtection="1">
      <alignment vertical="center"/>
      <protection hidden="1"/>
    </xf>
    <xf numFmtId="44" fontId="14" fillId="5" borderId="1" xfId="3" applyFont="1" applyFill="1" applyBorder="1" applyAlignment="1" applyProtection="1">
      <alignment vertical="center"/>
      <protection hidden="1"/>
    </xf>
    <xf numFmtId="0" fontId="0" fillId="2" borderId="0" xfId="0" applyFill="1" applyAlignment="1" applyProtection="1">
      <alignment horizontal="left" vertical="center"/>
      <protection hidden="1"/>
    </xf>
    <xf numFmtId="0" fontId="1" fillId="6" borderId="0" xfId="0" applyFont="1" applyFill="1" applyAlignment="1" applyProtection="1">
      <alignment horizontal="left" vertical="center"/>
      <protection hidden="1"/>
    </xf>
    <xf numFmtId="0" fontId="1" fillId="2" borderId="0" xfId="0" applyFont="1" applyFill="1" applyProtection="1">
      <protection hidden="1"/>
    </xf>
    <xf numFmtId="0" fontId="10" fillId="3" borderId="11" xfId="0" applyFont="1" applyFill="1" applyBorder="1" applyAlignment="1" applyProtection="1">
      <alignment horizontal="center" vertical="center" textRotation="45" wrapText="1"/>
      <protection hidden="1"/>
    </xf>
    <xf numFmtId="0" fontId="1" fillId="0" borderId="0" xfId="0" applyFont="1" applyAlignment="1">
      <alignment horizontal="right" vertical="top"/>
    </xf>
    <xf numFmtId="44" fontId="0" fillId="0" borderId="0" xfId="3" applyFont="1" applyFill="1"/>
    <xf numFmtId="0" fontId="0" fillId="0" borderId="0" xfId="0" quotePrefix="1" applyAlignment="1">
      <alignment horizontal="right" vertical="center"/>
    </xf>
    <xf numFmtId="44" fontId="0" fillId="0" borderId="0" xfId="0" applyNumberFormat="1" applyAlignment="1">
      <alignment horizontal="right" vertical="center"/>
    </xf>
    <xf numFmtId="0" fontId="5" fillId="0" borderId="0" xfId="0" applyFont="1" applyAlignment="1" applyProtection="1">
      <alignment horizontal="left" vertical="center" wrapText="1"/>
      <protection hidden="1"/>
    </xf>
    <xf numFmtId="0" fontId="13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>
      <alignment horizontal="center" vertical="top"/>
    </xf>
    <xf numFmtId="44" fontId="1" fillId="0" borderId="0" xfId="3" applyFont="1" applyAlignment="1">
      <alignment horizontal="center" vertical="top"/>
    </xf>
    <xf numFmtId="0" fontId="7" fillId="10" borderId="12" xfId="0" applyFont="1" applyFill="1" applyBorder="1" applyAlignment="1" applyProtection="1">
      <alignment horizontal="center" vertical="center"/>
      <protection locked="0"/>
    </xf>
    <xf numFmtId="0" fontId="5" fillId="2" borderId="0" xfId="0" quotePrefix="1" applyFont="1" applyFill="1" applyAlignment="1" applyProtection="1">
      <alignment vertical="center"/>
      <protection hidden="1"/>
    </xf>
    <xf numFmtId="44" fontId="14" fillId="3" borderId="15" xfId="3" applyFont="1" applyFill="1" applyBorder="1" applyAlignment="1" applyProtection="1">
      <alignment vertical="center"/>
      <protection hidden="1"/>
    </xf>
    <xf numFmtId="44" fontId="14" fillId="2" borderId="15" xfId="3" applyFont="1" applyFill="1" applyBorder="1" applyAlignment="1" applyProtection="1">
      <alignment vertical="center"/>
      <protection hidden="1"/>
    </xf>
    <xf numFmtId="44" fontId="14" fillId="4" borderId="15" xfId="3" applyFont="1" applyFill="1" applyBorder="1" applyAlignment="1" applyProtection="1">
      <alignment vertical="center"/>
      <protection hidden="1"/>
    </xf>
    <xf numFmtId="44" fontId="14" fillId="5" borderId="15" xfId="3" applyFont="1" applyFill="1" applyBorder="1" applyAlignment="1" applyProtection="1">
      <alignment vertical="center"/>
      <protection hidden="1"/>
    </xf>
    <xf numFmtId="44" fontId="14" fillId="6" borderId="1" xfId="3" applyFont="1" applyFill="1" applyBorder="1" applyAlignment="1" applyProtection="1">
      <alignment horizontal="right" vertical="center"/>
      <protection hidden="1"/>
    </xf>
    <xf numFmtId="44" fontId="14" fillId="3" borderId="1" xfId="3" applyFont="1" applyFill="1" applyBorder="1" applyAlignment="1" applyProtection="1">
      <alignment horizontal="right" vertical="center"/>
      <protection hidden="1"/>
    </xf>
    <xf numFmtId="44" fontId="14" fillId="4" borderId="1" xfId="3" applyFont="1" applyFill="1" applyBorder="1" applyAlignment="1" applyProtection="1">
      <alignment horizontal="center" vertical="center"/>
      <protection hidden="1"/>
    </xf>
    <xf numFmtId="44" fontId="14" fillId="5" borderId="1" xfId="3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right"/>
    </xf>
    <xf numFmtId="0" fontId="5" fillId="6" borderId="5" xfId="0" applyFont="1" applyFill="1" applyBorder="1" applyAlignment="1" applyProtection="1">
      <alignment wrapText="1"/>
      <protection hidden="1"/>
    </xf>
    <xf numFmtId="0" fontId="17" fillId="2" borderId="0" xfId="0" applyFont="1" applyFill="1"/>
    <xf numFmtId="0" fontId="17" fillId="0" borderId="0" xfId="0" applyFont="1"/>
    <xf numFmtId="10" fontId="17" fillId="0" borderId="0" xfId="0" applyNumberFormat="1" applyFont="1"/>
    <xf numFmtId="0" fontId="17" fillId="2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top" wrapText="1"/>
    </xf>
    <xf numFmtId="0" fontId="20" fillId="0" borderId="2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7" fillId="2" borderId="0" xfId="0" quotePrefix="1" applyFont="1" applyFill="1" applyAlignment="1">
      <alignment horizontal="left" vertical="center" indent="2"/>
    </xf>
    <xf numFmtId="0" fontId="17" fillId="2" borderId="5" xfId="1" applyFont="1" applyFill="1" applyBorder="1" applyAlignment="1" applyProtection="1">
      <alignment horizontal="right"/>
    </xf>
    <xf numFmtId="0" fontId="21" fillId="2" borderId="0" xfId="1" applyFont="1" applyFill="1" applyBorder="1" applyAlignment="1" applyProtection="1"/>
    <xf numFmtId="0" fontId="17" fillId="2" borderId="0" xfId="1" applyFont="1" applyFill="1" applyBorder="1" applyAlignment="1" applyProtection="1">
      <alignment horizontal="right"/>
    </xf>
    <xf numFmtId="0" fontId="17" fillId="2" borderId="7" xfId="0" applyFont="1" applyFill="1" applyBorder="1"/>
    <xf numFmtId="0" fontId="17" fillId="0" borderId="5" xfId="1" applyFont="1" applyBorder="1" applyAlignment="1" applyProtection="1"/>
    <xf numFmtId="0" fontId="20" fillId="0" borderId="0" xfId="3" applyNumberFormat="1" applyFont="1" applyFill="1" applyBorder="1" applyAlignment="1" applyProtection="1">
      <alignment vertical="center" wrapText="1"/>
      <protection hidden="1"/>
    </xf>
    <xf numFmtId="0" fontId="17" fillId="2" borderId="0" xfId="0" applyFont="1" applyFill="1" applyAlignment="1" applyProtection="1">
      <alignment vertical="center"/>
      <protection hidden="1"/>
    </xf>
    <xf numFmtId="0" fontId="20" fillId="2" borderId="0" xfId="0" applyFont="1" applyFill="1" applyProtection="1">
      <protection hidden="1"/>
    </xf>
    <xf numFmtId="0" fontId="17" fillId="2" borderId="0" xfId="0" applyFont="1" applyFill="1" applyAlignment="1">
      <alignment horizontal="left" vertical="center"/>
    </xf>
    <xf numFmtId="0" fontId="17" fillId="2" borderId="5" xfId="1" applyFont="1" applyFill="1" applyBorder="1" applyAlignment="1" applyProtection="1">
      <alignment horizontal="left" vertical="center"/>
      <protection hidden="1"/>
    </xf>
    <xf numFmtId="0" fontId="17" fillId="2" borderId="7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7" fillId="2" borderId="0" xfId="1" applyFont="1" applyFill="1" applyBorder="1" applyAlignment="1" applyProtection="1">
      <alignment horizontal="left" vertical="center"/>
      <protection hidden="1"/>
    </xf>
    <xf numFmtId="44" fontId="19" fillId="2" borderId="9" xfId="3" applyFont="1" applyFill="1" applyBorder="1" applyAlignment="1" applyProtection="1">
      <alignment horizontal="right"/>
      <protection hidden="1"/>
    </xf>
    <xf numFmtId="44" fontId="19" fillId="2" borderId="0" xfId="3" applyFont="1" applyFill="1" applyBorder="1" applyAlignment="1" applyProtection="1">
      <alignment horizontal="right"/>
      <protection hidden="1"/>
    </xf>
    <xf numFmtId="44" fontId="19" fillId="2" borderId="0" xfId="3" applyFont="1" applyFill="1" applyBorder="1" applyAlignment="1" applyProtection="1">
      <protection hidden="1"/>
    </xf>
    <xf numFmtId="44" fontId="19" fillId="6" borderId="0" xfId="3" applyFont="1" applyFill="1" applyBorder="1" applyAlignment="1" applyProtection="1">
      <protection hidden="1"/>
    </xf>
    <xf numFmtId="0" fontId="21" fillId="2" borderId="0" xfId="1" applyFont="1" applyFill="1" applyBorder="1" applyAlignment="1" applyProtection="1">
      <alignment vertical="center"/>
      <protection hidden="1"/>
    </xf>
    <xf numFmtId="44" fontId="19" fillId="2" borderId="5" xfId="3" applyFont="1" applyFill="1" applyBorder="1" applyAlignment="1" applyProtection="1">
      <alignment horizontal="right"/>
      <protection hidden="1"/>
    </xf>
    <xf numFmtId="44" fontId="19" fillId="2" borderId="5" xfId="3" applyFont="1" applyFill="1" applyBorder="1" applyAlignment="1" applyProtection="1">
      <protection hidden="1"/>
    </xf>
    <xf numFmtId="0" fontId="17" fillId="2" borderId="5" xfId="1" applyFont="1" applyFill="1" applyBorder="1" applyAlignment="1" applyProtection="1">
      <alignment horizontal="right" vertical="center"/>
      <protection hidden="1"/>
    </xf>
    <xf numFmtId="0" fontId="20" fillId="0" borderId="0" xfId="0" applyFont="1" applyAlignment="1" applyProtection="1">
      <alignment horizontal="left"/>
      <protection hidden="1"/>
    </xf>
    <xf numFmtId="44" fontId="22" fillId="0" borderId="0" xfId="3" applyFont="1" applyFill="1" applyBorder="1" applyAlignment="1" applyProtection="1">
      <alignment horizontal="right"/>
      <protection hidden="1"/>
    </xf>
    <xf numFmtId="44" fontId="22" fillId="0" borderId="0" xfId="3" applyFont="1" applyFill="1" applyBorder="1" applyAlignment="1" applyProtection="1">
      <protection hidden="1"/>
    </xf>
    <xf numFmtId="0" fontId="17" fillId="2" borderId="5" xfId="0" applyFont="1" applyFill="1" applyBorder="1"/>
    <xf numFmtId="0" fontId="17" fillId="2" borderId="8" xfId="0" applyFont="1" applyFill="1" applyBorder="1"/>
    <xf numFmtId="0" fontId="23" fillId="0" borderId="0" xfId="0" applyFont="1" applyAlignment="1">
      <alignment horizontal="left" vertical="center"/>
    </xf>
    <xf numFmtId="0" fontId="17" fillId="0" borderId="0" xfId="0" applyFont="1" applyAlignment="1">
      <alignment horizontal="right" vertical="top"/>
    </xf>
    <xf numFmtId="44" fontId="17" fillId="0" borderId="0" xfId="3" applyFont="1" applyFill="1" applyBorder="1" applyAlignment="1">
      <alignment horizontal="right" vertical="top"/>
    </xf>
    <xf numFmtId="0" fontId="17" fillId="0" borderId="0" xfId="0" applyFont="1" applyAlignment="1">
      <alignment horizontal="right" vertical="center"/>
    </xf>
    <xf numFmtId="9" fontId="16" fillId="7" borderId="0" xfId="2" applyFont="1" applyFill="1" applyAlignment="1">
      <alignment horizontal="right" vertical="top"/>
    </xf>
    <xf numFmtId="9" fontId="16" fillId="0" borderId="0" xfId="0" applyNumberFormat="1" applyFont="1" applyAlignment="1">
      <alignment horizontal="right" vertical="center"/>
    </xf>
    <xf numFmtId="0" fontId="16" fillId="10" borderId="12" xfId="0" applyFont="1" applyFill="1" applyBorder="1" applyAlignment="1" applyProtection="1">
      <alignment horizontal="center" vertical="center"/>
      <protection locked="0"/>
    </xf>
    <xf numFmtId="10" fontId="25" fillId="2" borderId="0" xfId="0" applyNumberFormat="1" applyFont="1" applyFill="1" applyAlignment="1">
      <alignment horizontal="right" vertical="center"/>
    </xf>
    <xf numFmtId="0" fontId="23" fillId="0" borderId="0" xfId="0" applyFont="1" applyAlignment="1">
      <alignment horizontal="left" vertical="top"/>
    </xf>
    <xf numFmtId="0" fontId="23" fillId="2" borderId="0" xfId="0" applyFont="1" applyFill="1" applyProtection="1">
      <protection hidden="1"/>
    </xf>
    <xf numFmtId="44" fontId="27" fillId="2" borderId="0" xfId="3" applyFont="1" applyFill="1" applyBorder="1" applyAlignment="1" applyProtection="1">
      <alignment horizontal="left" vertical="center"/>
      <protection hidden="1"/>
    </xf>
    <xf numFmtId="0" fontId="16" fillId="2" borderId="0" xfId="0" applyFont="1" applyFill="1" applyProtection="1">
      <protection hidden="1"/>
    </xf>
    <xf numFmtId="0" fontId="23" fillId="2" borderId="12" xfId="0" applyFont="1" applyFill="1" applyBorder="1" applyAlignment="1" applyProtection="1">
      <alignment horizontal="center" vertical="center" textRotation="45" wrapText="1"/>
      <protection hidden="1"/>
    </xf>
    <xf numFmtId="0" fontId="23" fillId="3" borderId="11" xfId="0" applyFont="1" applyFill="1" applyBorder="1" applyAlignment="1" applyProtection="1">
      <alignment horizontal="center" vertical="center" textRotation="45" wrapText="1"/>
      <protection hidden="1"/>
    </xf>
    <xf numFmtId="0" fontId="23" fillId="4" borderId="13" xfId="0" applyFont="1" applyFill="1" applyBorder="1" applyAlignment="1" applyProtection="1">
      <alignment horizontal="center" vertical="center" textRotation="45" wrapText="1"/>
      <protection hidden="1"/>
    </xf>
    <xf numFmtId="0" fontId="23" fillId="5" borderId="11" xfId="0" applyFont="1" applyFill="1" applyBorder="1" applyAlignment="1" applyProtection="1">
      <alignment horizontal="center" vertical="center" textRotation="45" wrapText="1"/>
      <protection hidden="1"/>
    </xf>
    <xf numFmtId="0" fontId="16" fillId="2" borderId="0" xfId="0" applyFont="1" applyFill="1" applyAlignment="1" applyProtection="1">
      <alignment vertical="center"/>
      <protection hidden="1"/>
    </xf>
    <xf numFmtId="0" fontId="16" fillId="2" borderId="0" xfId="0" applyFont="1" applyFill="1"/>
    <xf numFmtId="44" fontId="27" fillId="2" borderId="0" xfId="3" applyFont="1" applyFill="1" applyBorder="1" applyAlignment="1" applyProtection="1">
      <alignment horizontal="right"/>
      <protection hidden="1"/>
    </xf>
    <xf numFmtId="44" fontId="27" fillId="2" borderId="15" xfId="3" applyFont="1" applyFill="1" applyBorder="1" applyAlignment="1" applyProtection="1">
      <protection hidden="1"/>
    </xf>
    <xf numFmtId="44" fontId="27" fillId="3" borderId="15" xfId="3" applyFont="1" applyFill="1" applyBorder="1" applyAlignment="1" applyProtection="1">
      <protection hidden="1"/>
    </xf>
    <xf numFmtId="44" fontId="27" fillId="4" borderId="15" xfId="3" applyFont="1" applyFill="1" applyBorder="1" applyAlignment="1" applyProtection="1">
      <protection hidden="1"/>
    </xf>
    <xf numFmtId="0" fontId="16" fillId="2" borderId="7" xfId="0" applyFont="1" applyFill="1" applyBorder="1"/>
    <xf numFmtId="44" fontId="23" fillId="2" borderId="0" xfId="3" applyFont="1" applyFill="1" applyProtection="1"/>
    <xf numFmtId="9" fontId="16" fillId="2" borderId="0" xfId="0" applyNumberFormat="1" applyFont="1" applyFill="1"/>
    <xf numFmtId="0" fontId="16" fillId="0" borderId="0" xfId="0" applyFont="1"/>
    <xf numFmtId="44" fontId="27" fillId="2" borderId="1" xfId="3" applyFont="1" applyFill="1" applyBorder="1" applyAlignment="1" applyProtection="1">
      <protection hidden="1"/>
    </xf>
    <xf numFmtId="44" fontId="27" fillId="3" borderId="1" xfId="3" applyFont="1" applyFill="1" applyBorder="1" applyAlignment="1" applyProtection="1">
      <alignment horizontal="left" vertical="center"/>
      <protection hidden="1"/>
    </xf>
    <xf numFmtId="44" fontId="27" fillId="4" borderId="1" xfId="3" applyFont="1" applyFill="1" applyBorder="1" applyAlignment="1" applyProtection="1">
      <alignment horizontal="left" vertical="center"/>
      <protection hidden="1"/>
    </xf>
    <xf numFmtId="44" fontId="27" fillId="5" borderId="1" xfId="3" applyFont="1" applyFill="1" applyBorder="1" applyAlignment="1" applyProtection="1">
      <alignment horizontal="left" vertical="center"/>
      <protection hidden="1"/>
    </xf>
    <xf numFmtId="0" fontId="16" fillId="2" borderId="0" xfId="0" applyFont="1" applyFill="1" applyAlignment="1" applyProtection="1">
      <alignment horizontal="left" vertical="center"/>
      <protection hidden="1"/>
    </xf>
    <xf numFmtId="44" fontId="27" fillId="2" borderId="0" xfId="3" applyFont="1" applyFill="1" applyBorder="1" applyAlignment="1" applyProtection="1">
      <alignment horizontal="right" vertical="center"/>
      <protection hidden="1"/>
    </xf>
    <xf numFmtId="44" fontId="27" fillId="2" borderId="1" xfId="3" applyFont="1" applyFill="1" applyBorder="1" applyAlignment="1" applyProtection="1">
      <alignment horizontal="left" vertical="center"/>
      <protection hidden="1"/>
    </xf>
    <xf numFmtId="0" fontId="23" fillId="2" borderId="9" xfId="0" applyFont="1" applyFill="1" applyBorder="1" applyProtection="1">
      <protection hidden="1"/>
    </xf>
    <xf numFmtId="0" fontId="16" fillId="2" borderId="0" xfId="0" quotePrefix="1" applyFont="1" applyFill="1" applyProtection="1">
      <protection hidden="1"/>
    </xf>
    <xf numFmtId="9" fontId="27" fillId="2" borderId="0" xfId="3" applyNumberFormat="1" applyFont="1" applyFill="1" applyBorder="1" applyAlignment="1" applyProtection="1">
      <alignment horizontal="right"/>
      <protection hidden="1"/>
    </xf>
    <xf numFmtId="44" fontId="27" fillId="3" borderId="1" xfId="3" applyFont="1" applyFill="1" applyBorder="1" applyAlignment="1" applyProtection="1">
      <protection hidden="1"/>
    </xf>
    <xf numFmtId="44" fontId="27" fillId="4" borderId="1" xfId="3" applyFont="1" applyFill="1" applyBorder="1" applyAlignment="1" applyProtection="1">
      <protection hidden="1"/>
    </xf>
    <xf numFmtId="44" fontId="27" fillId="5" borderId="1" xfId="3" applyFont="1" applyFill="1" applyBorder="1" applyAlignment="1" applyProtection="1">
      <protection hidden="1"/>
    </xf>
    <xf numFmtId="44" fontId="24" fillId="2" borderId="14" xfId="3" applyFont="1" applyFill="1" applyBorder="1" applyAlignment="1" applyProtection="1">
      <protection hidden="1"/>
    </xf>
    <xf numFmtId="0" fontId="23" fillId="2" borderId="3" xfId="0" applyFont="1" applyFill="1" applyBorder="1" applyProtection="1">
      <protection hidden="1"/>
    </xf>
    <xf numFmtId="44" fontId="24" fillId="2" borderId="3" xfId="3" applyFont="1" applyFill="1" applyBorder="1" applyAlignment="1" applyProtection="1">
      <alignment horizontal="right"/>
      <protection hidden="1"/>
    </xf>
    <xf numFmtId="44" fontId="24" fillId="2" borderId="4" xfId="3" applyFont="1" applyFill="1" applyBorder="1" applyAlignment="1" applyProtection="1">
      <protection hidden="1"/>
    </xf>
    <xf numFmtId="44" fontId="24" fillId="2" borderId="16" xfId="3" applyFont="1" applyFill="1" applyBorder="1" applyAlignment="1" applyProtection="1">
      <protection hidden="1"/>
    </xf>
    <xf numFmtId="44" fontId="24" fillId="3" borderId="16" xfId="3" applyFont="1" applyFill="1" applyBorder="1" applyAlignment="1" applyProtection="1">
      <protection hidden="1"/>
    </xf>
    <xf numFmtId="44" fontId="24" fillId="4" borderId="16" xfId="3" applyFont="1" applyFill="1" applyBorder="1" applyAlignment="1" applyProtection="1">
      <protection hidden="1"/>
    </xf>
    <xf numFmtId="44" fontId="24" fillId="5" borderId="16" xfId="3" applyFont="1" applyFill="1" applyBorder="1" applyAlignment="1" applyProtection="1">
      <protection hidden="1"/>
    </xf>
    <xf numFmtId="0" fontId="25" fillId="2" borderId="0" xfId="0" quotePrefix="1" applyFont="1" applyFill="1" applyAlignment="1" applyProtection="1">
      <alignment vertical="center"/>
      <protection hidden="1"/>
    </xf>
    <xf numFmtId="44" fontId="24" fillId="0" borderId="16" xfId="3" applyFont="1" applyFill="1" applyBorder="1" applyAlignment="1" applyProtection="1">
      <protection hidden="1"/>
    </xf>
    <xf numFmtId="7" fontId="24" fillId="0" borderId="0" xfId="3" applyNumberFormat="1" applyFont="1" applyFill="1" applyBorder="1" applyAlignment="1" applyProtection="1">
      <alignment horizontal="center"/>
      <protection hidden="1"/>
    </xf>
    <xf numFmtId="0" fontId="23" fillId="0" borderId="0" xfId="0" applyFont="1" applyAlignment="1" applyProtection="1">
      <alignment horizontal="left"/>
      <protection hidden="1"/>
    </xf>
    <xf numFmtId="44" fontId="27" fillId="0" borderId="0" xfId="3" applyFont="1" applyFill="1" applyBorder="1" applyAlignment="1" applyProtection="1">
      <alignment horizontal="right"/>
      <protection hidden="1"/>
    </xf>
    <xf numFmtId="0" fontId="16" fillId="0" borderId="0" xfId="0" quotePrefix="1" applyFont="1" applyAlignment="1" applyProtection="1">
      <alignment horizontal="left"/>
      <protection hidden="1"/>
    </xf>
    <xf numFmtId="9" fontId="27" fillId="0" borderId="0" xfId="3" applyNumberFormat="1" applyFont="1" applyFill="1" applyBorder="1" applyAlignment="1" applyProtection="1">
      <alignment horizontal="right"/>
      <protection hidden="1"/>
    </xf>
    <xf numFmtId="0" fontId="23" fillId="0" borderId="3" xfId="0" applyFont="1" applyBorder="1" applyAlignment="1" applyProtection="1">
      <alignment horizontal="left"/>
      <protection hidden="1"/>
    </xf>
    <xf numFmtId="44" fontId="27" fillId="0" borderId="3" xfId="3" applyFont="1" applyFill="1" applyBorder="1" applyAlignment="1" applyProtection="1">
      <alignment horizontal="right"/>
      <protection hidden="1"/>
    </xf>
    <xf numFmtId="44" fontId="27" fillId="0" borderId="3" xfId="3" applyFont="1" applyFill="1" applyBorder="1" applyAlignment="1" applyProtection="1">
      <protection hidden="1"/>
    </xf>
    <xf numFmtId="44" fontId="27" fillId="2" borderId="1" xfId="3" applyFont="1" applyFill="1" applyBorder="1" applyAlignment="1" applyProtection="1">
      <alignment horizontal="right"/>
      <protection hidden="1"/>
    </xf>
    <xf numFmtId="44" fontId="27" fillId="3" borderId="1" xfId="3" applyFont="1" applyFill="1" applyBorder="1" applyAlignment="1" applyProtection="1">
      <alignment horizontal="right" vertical="center"/>
      <protection hidden="1"/>
    </xf>
    <xf numFmtId="44" fontId="27" fillId="4" borderId="1" xfId="3" applyFont="1" applyFill="1" applyBorder="1" applyAlignment="1" applyProtection="1">
      <alignment horizontal="right" vertical="center"/>
      <protection hidden="1"/>
    </xf>
    <xf numFmtId="44" fontId="27" fillId="5" borderId="1" xfId="3" applyFont="1" applyFill="1" applyBorder="1" applyAlignment="1" applyProtection="1">
      <alignment horizontal="right" vertical="center"/>
      <protection hidden="1"/>
    </xf>
    <xf numFmtId="44" fontId="24" fillId="2" borderId="17" xfId="3" applyFont="1" applyFill="1" applyBorder="1" applyAlignment="1" applyProtection="1">
      <protection hidden="1"/>
    </xf>
    <xf numFmtId="44" fontId="24" fillId="3" borderId="17" xfId="3" applyFont="1" applyFill="1" applyBorder="1" applyAlignment="1" applyProtection="1">
      <protection hidden="1"/>
    </xf>
    <xf numFmtId="44" fontId="24" fillId="4" borderId="17" xfId="3" applyFont="1" applyFill="1" applyBorder="1" applyAlignment="1" applyProtection="1">
      <protection hidden="1"/>
    </xf>
    <xf numFmtId="44" fontId="24" fillId="5" borderId="17" xfId="3" applyFont="1" applyFill="1" applyBorder="1" applyAlignment="1" applyProtection="1">
      <protection hidden="1"/>
    </xf>
    <xf numFmtId="44" fontId="16" fillId="7" borderId="0" xfId="3" applyFont="1" applyFill="1" applyAlignment="1">
      <alignment horizontal="right" vertical="top"/>
    </xf>
    <xf numFmtId="44" fontId="16" fillId="0" borderId="0" xfId="3" applyFont="1" applyFill="1" applyAlignment="1">
      <alignment horizontal="right" vertical="top"/>
    </xf>
    <xf numFmtId="44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7" fillId="10" borderId="12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left" vertical="center"/>
    </xf>
    <xf numFmtId="44" fontId="14" fillId="4" borderId="1" xfId="3" applyFont="1" applyFill="1" applyBorder="1" applyAlignment="1" applyProtection="1">
      <alignment horizontal="right" vertical="center"/>
      <protection hidden="1"/>
    </xf>
    <xf numFmtId="44" fontId="14" fillId="5" borderId="1" xfId="3" applyFont="1" applyFill="1" applyBorder="1" applyAlignment="1" applyProtection="1">
      <alignment horizontal="right" vertical="center"/>
      <protection hidden="1"/>
    </xf>
    <xf numFmtId="44" fontId="13" fillId="2" borderId="17" xfId="3" applyFont="1" applyFill="1" applyBorder="1" applyAlignment="1" applyProtection="1">
      <protection hidden="1"/>
    </xf>
    <xf numFmtId="0" fontId="16" fillId="7" borderId="0" xfId="0" quotePrefix="1" applyFont="1" applyFill="1" applyAlignment="1">
      <alignment horizontal="right" vertical="center"/>
    </xf>
    <xf numFmtId="44" fontId="14" fillId="3" borderId="17" xfId="3" applyFont="1" applyFill="1" applyBorder="1" applyAlignment="1" applyProtection="1">
      <protection hidden="1"/>
    </xf>
    <xf numFmtId="44" fontId="14" fillId="4" borderId="17" xfId="3" applyFont="1" applyFill="1" applyBorder="1" applyAlignment="1" applyProtection="1">
      <protection hidden="1"/>
    </xf>
    <xf numFmtId="44" fontId="14" fillId="5" borderId="17" xfId="3" applyFont="1" applyFill="1" applyBorder="1" applyAlignment="1" applyProtection="1">
      <protection hidden="1"/>
    </xf>
    <xf numFmtId="44" fontId="24" fillId="2" borderId="9" xfId="3" applyFont="1" applyFill="1" applyBorder="1" applyAlignment="1" applyProtection="1">
      <alignment horizontal="right"/>
      <protection hidden="1"/>
    </xf>
    <xf numFmtId="44" fontId="24" fillId="2" borderId="0" xfId="3" applyFont="1" applyFill="1" applyBorder="1" applyAlignment="1" applyProtection="1">
      <alignment horizontal="right"/>
      <protection hidden="1"/>
    </xf>
    <xf numFmtId="44" fontId="24" fillId="2" borderId="0" xfId="3" applyFont="1" applyFill="1" applyBorder="1" applyAlignment="1" applyProtection="1">
      <protection hidden="1"/>
    </xf>
    <xf numFmtId="44" fontId="24" fillId="2" borderId="5" xfId="3" applyFont="1" applyFill="1" applyBorder="1" applyAlignment="1" applyProtection="1">
      <alignment horizontal="right"/>
      <protection hidden="1"/>
    </xf>
    <xf numFmtId="44" fontId="24" fillId="2" borderId="5" xfId="3" applyFont="1" applyFill="1" applyBorder="1" applyAlignment="1" applyProtection="1">
      <protection hidden="1"/>
    </xf>
    <xf numFmtId="44" fontId="27" fillId="0" borderId="0" xfId="3" applyFont="1" applyFill="1" applyBorder="1" applyAlignment="1" applyProtection="1">
      <protection hidden="1"/>
    </xf>
    <xf numFmtId="44" fontId="28" fillId="2" borderId="0" xfId="3" applyFont="1" applyFill="1" applyBorder="1" applyAlignment="1" applyProtection="1">
      <protection hidden="1"/>
    </xf>
    <xf numFmtId="44" fontId="14" fillId="0" borderId="0" xfId="3" applyFont="1" applyFill="1" applyBorder="1" applyAlignment="1" applyProtection="1">
      <alignment horizontal="right"/>
      <protection hidden="1"/>
    </xf>
    <xf numFmtId="44" fontId="1" fillId="7" borderId="0" xfId="3" applyFont="1" applyFill="1" applyAlignment="1">
      <alignment horizontal="right" vertical="top"/>
    </xf>
    <xf numFmtId="44" fontId="27" fillId="6" borderId="0" xfId="3" applyFont="1" applyFill="1" applyBorder="1" applyAlignment="1" applyProtection="1">
      <alignment horizontal="right"/>
      <protection hidden="1"/>
    </xf>
    <xf numFmtId="44" fontId="27" fillId="6" borderId="0" xfId="3" applyFont="1" applyFill="1" applyBorder="1" applyAlignment="1" applyProtection="1">
      <alignment horizontal="left" vertical="center"/>
      <protection hidden="1"/>
    </xf>
    <xf numFmtId="0" fontId="25" fillId="8" borderId="0" xfId="0" applyFont="1" applyFill="1" applyAlignment="1">
      <alignment horizontal="left" vertical="top" wrapText="1"/>
    </xf>
    <xf numFmtId="0" fontId="25" fillId="8" borderId="0" xfId="0" applyFont="1" applyFill="1" applyAlignment="1">
      <alignment horizontal="left" vertical="top"/>
    </xf>
    <xf numFmtId="7" fontId="27" fillId="0" borderId="10" xfId="3" applyNumberFormat="1" applyFont="1" applyFill="1" applyBorder="1" applyAlignment="1" applyProtection="1">
      <alignment horizontal="center"/>
      <protection hidden="1"/>
    </xf>
    <xf numFmtId="7" fontId="27" fillId="0" borderId="9" xfId="3" applyNumberFormat="1" applyFont="1" applyFill="1" applyBorder="1" applyAlignment="1" applyProtection="1">
      <alignment horizontal="center"/>
      <protection hidden="1"/>
    </xf>
    <xf numFmtId="7" fontId="27" fillId="0" borderId="14" xfId="3" applyNumberFormat="1" applyFont="1" applyFill="1" applyBorder="1" applyAlignment="1" applyProtection="1">
      <alignment horizontal="center"/>
      <protection hidden="1"/>
    </xf>
    <xf numFmtId="7" fontId="27" fillId="0" borderId="2" xfId="3" applyNumberFormat="1" applyFont="1" applyFill="1" applyBorder="1" applyAlignment="1" applyProtection="1">
      <alignment horizontal="center"/>
      <protection hidden="1"/>
    </xf>
    <xf numFmtId="7" fontId="27" fillId="0" borderId="0" xfId="3" applyNumberFormat="1" applyFont="1" applyFill="1" applyBorder="1" applyAlignment="1" applyProtection="1">
      <alignment horizontal="center"/>
      <protection hidden="1"/>
    </xf>
    <xf numFmtId="7" fontId="27" fillId="0" borderId="7" xfId="3" applyNumberFormat="1" applyFont="1" applyFill="1" applyBorder="1" applyAlignment="1" applyProtection="1">
      <alignment horizontal="center"/>
      <protection hidden="1"/>
    </xf>
    <xf numFmtId="0" fontId="29" fillId="0" borderId="5" xfId="1" applyFont="1" applyBorder="1" applyAlignment="1" applyProtection="1">
      <alignment horizontal="right"/>
    </xf>
    <xf numFmtId="0" fontId="29" fillId="0" borderId="5" xfId="0" applyFont="1" applyBorder="1" applyAlignment="1">
      <alignment horizontal="right"/>
    </xf>
    <xf numFmtId="0" fontId="16" fillId="2" borderId="0" xfId="0" applyFont="1" applyFill="1" applyAlignment="1">
      <alignment horizontal="left" vertical="center"/>
    </xf>
    <xf numFmtId="0" fontId="16" fillId="2" borderId="7" xfId="0" applyFont="1" applyFill="1" applyBorder="1" applyAlignment="1">
      <alignment horizontal="left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9" fontId="16" fillId="10" borderId="6" xfId="0" applyNumberFormat="1" applyFont="1" applyFill="1" applyBorder="1" applyAlignment="1" applyProtection="1">
      <alignment horizontal="center" vertical="center"/>
      <protection locked="0"/>
    </xf>
    <xf numFmtId="9" fontId="16" fillId="10" borderId="8" xfId="0" applyNumberFormat="1" applyFont="1" applyFill="1" applyBorder="1" applyAlignment="1" applyProtection="1">
      <alignment horizontal="center" vertical="center"/>
      <protection locked="0"/>
    </xf>
    <xf numFmtId="0" fontId="24" fillId="0" borderId="11" xfId="0" applyFont="1" applyBorder="1" applyAlignment="1">
      <alignment horizontal="center" vertical="center" wrapText="1"/>
    </xf>
    <xf numFmtId="0" fontId="29" fillId="0" borderId="6" xfId="1" applyFont="1" applyBorder="1" applyAlignment="1" applyProtection="1">
      <alignment horizontal="right"/>
    </xf>
    <xf numFmtId="0" fontId="11" fillId="0" borderId="6" xfId="1" applyFont="1" applyBorder="1" applyAlignment="1" applyProtection="1">
      <alignment horizontal="right"/>
    </xf>
    <xf numFmtId="0" fontId="11" fillId="0" borderId="5" xfId="1" applyFont="1" applyBorder="1" applyAlignment="1" applyProtection="1">
      <alignment horizontal="right"/>
    </xf>
    <xf numFmtId="0" fontId="5" fillId="8" borderId="0" xfId="0" applyFont="1" applyFill="1" applyAlignment="1">
      <alignment horizontal="left" vertical="top" wrapText="1"/>
    </xf>
    <xf numFmtId="0" fontId="5" fillId="8" borderId="0" xfId="0" applyFont="1" applyFill="1" applyAlignment="1">
      <alignment horizontal="left" vertical="top"/>
    </xf>
    <xf numFmtId="0" fontId="1" fillId="2" borderId="0" xfId="0" applyFont="1" applyFill="1" applyAlignment="1">
      <alignment horizontal="left" vertical="center" indent="4"/>
    </xf>
    <xf numFmtId="0" fontId="1" fillId="2" borderId="7" xfId="0" applyFont="1" applyFill="1" applyBorder="1" applyAlignment="1">
      <alignment horizontal="left" vertical="center" indent="4"/>
    </xf>
    <xf numFmtId="0" fontId="5" fillId="0" borderId="5" xfId="0" applyFont="1" applyBorder="1" applyAlignment="1">
      <alignment horizontal="right"/>
    </xf>
    <xf numFmtId="0" fontId="10" fillId="0" borderId="10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9" fontId="7" fillId="10" borderId="6" xfId="0" applyNumberFormat="1" applyFont="1" applyFill="1" applyBorder="1" applyAlignment="1" applyProtection="1">
      <alignment horizontal="center" vertical="center"/>
      <protection locked="0"/>
    </xf>
    <xf numFmtId="9" fontId="7" fillId="10" borderId="8" xfId="0" applyNumberFormat="1" applyFont="1" applyFill="1" applyBorder="1" applyAlignment="1" applyProtection="1">
      <alignment horizontal="center" vertical="center"/>
      <protection locked="0"/>
    </xf>
    <xf numFmtId="7" fontId="14" fillId="0" borderId="2" xfId="3" applyNumberFormat="1" applyFont="1" applyFill="1" applyBorder="1" applyAlignment="1" applyProtection="1">
      <alignment horizontal="center"/>
      <protection hidden="1"/>
    </xf>
    <xf numFmtId="7" fontId="14" fillId="0" borderId="0" xfId="3" applyNumberFormat="1" applyFont="1" applyFill="1" applyBorder="1" applyAlignment="1" applyProtection="1">
      <alignment horizontal="center"/>
      <protection hidden="1"/>
    </xf>
    <xf numFmtId="7" fontId="14" fillId="0" borderId="7" xfId="3" applyNumberFormat="1" applyFont="1" applyFill="1" applyBorder="1" applyAlignment="1" applyProtection="1">
      <alignment horizontal="center"/>
      <protection hidden="1"/>
    </xf>
    <xf numFmtId="0" fontId="25" fillId="0" borderId="5" xfId="0" applyFont="1" applyFill="1" applyBorder="1" applyAlignment="1" applyProtection="1">
      <alignment wrapText="1"/>
      <protection hidden="1"/>
    </xf>
  </cellXfs>
  <cellStyles count="5">
    <cellStyle name="Link" xfId="1" builtinId="8"/>
    <cellStyle name="Prozent" xfId="2" builtinId="5"/>
    <cellStyle name="Standard" xfId="0" builtinId="0"/>
    <cellStyle name="Standard 2" xfId="4" xr:uid="{00000000-0005-0000-0000-000003000000}"/>
    <cellStyle name="Währung" xfId="3" builtinId="4"/>
  </cellStyles>
  <dxfs count="2">
    <dxf>
      <font>
        <condense val="0"/>
        <extend val="0"/>
        <color auto="1"/>
      </font>
      <fill>
        <patternFill>
          <bgColor indexed="26"/>
        </patternFill>
      </fill>
    </dxf>
    <dxf>
      <font>
        <condense val="0"/>
        <extend val="0"/>
        <color auto="1"/>
      </font>
      <fill>
        <patternFill>
          <bgColor indexed="26"/>
        </patternFill>
      </fill>
    </dxf>
  </dxfs>
  <tableStyles count="0" defaultTableStyle="TableStyleMedium2" defaultPivotStyle="PivotStyleLight16"/>
  <colors>
    <mruColors>
      <color rgb="FFA6C1E4"/>
      <color rgb="FF86AADA"/>
      <color rgb="FF376D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4.png"/><Relationship Id="rId1" Type="http://schemas.openxmlformats.org/officeDocument/2006/relationships/image" Target="../media/image1.emf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g"/><Relationship Id="rId3" Type="http://schemas.openxmlformats.org/officeDocument/2006/relationships/image" Target="../media/image8.jpeg"/><Relationship Id="rId7" Type="http://schemas.openxmlformats.org/officeDocument/2006/relationships/image" Target="../media/image12.jp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1238250</xdr:colOff>
      <xdr:row>28</xdr:row>
      <xdr:rowOff>76200</xdr:rowOff>
    </xdr:from>
    <xdr:ext cx="407484" cy="183573"/>
    <xdr:sp macro="" textlink="">
      <xdr:nvSpPr>
        <xdr:cNvPr id="1048" name="Text Box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 txBox="1">
          <a:spLocks noChangeArrowheads="1"/>
        </xdr:cNvSpPr>
      </xdr:nvSpPr>
      <xdr:spPr bwMode="auto">
        <a:xfrm>
          <a:off x="10581409" y="7774132"/>
          <a:ext cx="407484" cy="183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Abb. THETYS</a:t>
          </a:r>
        </a:p>
        <a:p>
          <a:pPr algn="l" rtl="0">
            <a:defRPr sz="1000"/>
          </a:pPr>
          <a:endParaRPr lang="de-DE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0</xdr:col>
      <xdr:colOff>148672</xdr:colOff>
      <xdr:row>0</xdr:row>
      <xdr:rowOff>77443</xdr:rowOff>
    </xdr:from>
    <xdr:to>
      <xdr:col>12</xdr:col>
      <xdr:colOff>148672</xdr:colOff>
      <xdr:row>34</xdr:row>
      <xdr:rowOff>10768</xdr:rowOff>
    </xdr:to>
    <xdr:sp macro="" textlink="">
      <xdr:nvSpPr>
        <xdr:cNvPr id="1282" name="Rectangle 27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SpPr>
          <a:spLocks noChangeArrowheads="1"/>
        </xdr:cNvSpPr>
      </xdr:nvSpPr>
      <xdr:spPr bwMode="auto">
        <a:xfrm>
          <a:off x="148672" y="77443"/>
          <a:ext cx="10436087" cy="7288282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4</xdr:col>
      <xdr:colOff>28575</xdr:colOff>
      <xdr:row>4</xdr:row>
      <xdr:rowOff>142875</xdr:rowOff>
    </xdr:from>
    <xdr:to>
      <xdr:col>4</xdr:col>
      <xdr:colOff>744453</xdr:colOff>
      <xdr:row>4</xdr:row>
      <xdr:rowOff>142876</xdr:rowOff>
    </xdr:to>
    <xdr:cxnSp macro="">
      <xdr:nvCxnSpPr>
        <xdr:cNvPr id="5" name="Gerade Verbindung mit Pfeil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>
          <a:off x="4838700" y="1790700"/>
          <a:ext cx="715878" cy="1"/>
        </a:xfrm>
        <a:prstGeom prst="straightConnector1">
          <a:avLst/>
        </a:prstGeom>
        <a:ln w="12700" cap="rnd">
          <a:solidFill>
            <a:schemeClr val="tx1"/>
          </a:solidFill>
          <a:bevel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514350</xdr:colOff>
      <xdr:row>25</xdr:row>
      <xdr:rowOff>119682</xdr:rowOff>
    </xdr:from>
    <xdr:ext cx="480131" cy="106889"/>
    <xdr:sp macro="" textlink="">
      <xdr:nvSpPr>
        <xdr:cNvPr id="17" name="Text Box 24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10241395" y="6411955"/>
          <a:ext cx="480131" cy="10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Abb. HELIOS</a:t>
          </a:r>
        </a:p>
      </xdr:txBody>
    </xdr:sp>
    <xdr:clientData/>
  </xdr:oneCellAnchor>
  <xdr:twoCellAnchor editAs="oneCell">
    <xdr:from>
      <xdr:col>8</xdr:col>
      <xdr:colOff>1228726</xdr:colOff>
      <xdr:row>23</xdr:row>
      <xdr:rowOff>95671</xdr:rowOff>
    </xdr:from>
    <xdr:to>
      <xdr:col>9</xdr:col>
      <xdr:colOff>1095375</xdr:colOff>
      <xdr:row>29</xdr:row>
      <xdr:rowOff>80558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1" y="5505871"/>
          <a:ext cx="1247774" cy="994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762000</xdr:colOff>
      <xdr:row>28</xdr:row>
      <xdr:rowOff>0</xdr:rowOff>
    </xdr:from>
    <xdr:ext cx="684068" cy="106889"/>
    <xdr:sp macro="" textlink="">
      <xdr:nvSpPr>
        <xdr:cNvPr id="1045" name="Text Box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SpPr txBox="1">
          <a:spLocks noChangeArrowheads="1"/>
        </xdr:cNvSpPr>
      </xdr:nvSpPr>
      <xdr:spPr bwMode="auto">
        <a:xfrm>
          <a:off x="11490614" y="7110312"/>
          <a:ext cx="684068" cy="10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squar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Abb. TRITON</a:t>
          </a:r>
        </a:p>
      </xdr:txBody>
    </xdr:sp>
    <xdr:clientData/>
  </xdr:oneCellAnchor>
  <xdr:twoCellAnchor editAs="oneCell">
    <xdr:from>
      <xdr:col>1</xdr:col>
      <xdr:colOff>122958</xdr:colOff>
      <xdr:row>1</xdr:row>
      <xdr:rowOff>19916</xdr:rowOff>
    </xdr:from>
    <xdr:to>
      <xdr:col>1</xdr:col>
      <xdr:colOff>2159179</xdr:colOff>
      <xdr:row>2</xdr:row>
      <xdr:rowOff>140566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213" y="186171"/>
          <a:ext cx="2036221" cy="1111250"/>
        </a:xfrm>
        <a:prstGeom prst="rect">
          <a:avLst/>
        </a:prstGeom>
      </xdr:spPr>
    </xdr:pic>
    <xdr:clientData/>
  </xdr:twoCellAnchor>
  <xdr:twoCellAnchor editAs="oneCell">
    <xdr:from>
      <xdr:col>8</xdr:col>
      <xdr:colOff>268432</xdr:colOff>
      <xdr:row>21</xdr:row>
      <xdr:rowOff>143885</xdr:rowOff>
    </xdr:from>
    <xdr:to>
      <xdr:col>8</xdr:col>
      <xdr:colOff>1112789</xdr:colOff>
      <xdr:row>25</xdr:row>
      <xdr:rowOff>31381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76955" y="5988771"/>
          <a:ext cx="844357" cy="562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148672</xdr:colOff>
      <xdr:row>0</xdr:row>
      <xdr:rowOff>77443</xdr:rowOff>
    </xdr:from>
    <xdr:to>
      <xdr:col>10</xdr:col>
      <xdr:colOff>148672</xdr:colOff>
      <xdr:row>38</xdr:row>
      <xdr:rowOff>10768</xdr:rowOff>
    </xdr:to>
    <xdr:sp macro="" textlink="">
      <xdr:nvSpPr>
        <xdr:cNvPr id="6" name="Rectangle 27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148672" y="77443"/>
          <a:ext cx="10439400" cy="71913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4</xdr:col>
      <xdr:colOff>134853</xdr:colOff>
      <xdr:row>4</xdr:row>
      <xdr:rowOff>152400</xdr:rowOff>
    </xdr:from>
    <xdr:to>
      <xdr:col>4</xdr:col>
      <xdr:colOff>744453</xdr:colOff>
      <xdr:row>4</xdr:row>
      <xdr:rowOff>152401</xdr:rowOff>
    </xdr:to>
    <xdr:cxnSp macro="">
      <xdr:nvCxnSpPr>
        <xdr:cNvPr id="8" name="Gerade Verbindung mit Pfeil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>
          <a:off x="4716378" y="1752600"/>
          <a:ext cx="609600" cy="1"/>
        </a:xfrm>
        <a:prstGeom prst="straightConnector1">
          <a:avLst/>
        </a:prstGeom>
        <a:ln w="12700" cap="rnd">
          <a:solidFill>
            <a:schemeClr val="tx1"/>
          </a:solidFill>
          <a:bevel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1162050</xdr:colOff>
      <xdr:row>32</xdr:row>
      <xdr:rowOff>70818</xdr:rowOff>
    </xdr:from>
    <xdr:ext cx="441724" cy="291132"/>
    <xdr:sp macro="" textlink="">
      <xdr:nvSpPr>
        <xdr:cNvPr id="14" name="Text Box 24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10601325" y="7700343"/>
          <a:ext cx="441724" cy="291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figure iTHETYS</a:t>
          </a:r>
        </a:p>
      </xdr:txBody>
    </xdr:sp>
    <xdr:clientData/>
  </xdr:oneCellAnchor>
  <xdr:oneCellAnchor>
    <xdr:from>
      <xdr:col>8</xdr:col>
      <xdr:colOff>504825</xdr:colOff>
      <xdr:row>25</xdr:row>
      <xdr:rowOff>123825</xdr:rowOff>
    </xdr:from>
    <xdr:ext cx="587084" cy="304800"/>
    <xdr:sp macro="" textlink="">
      <xdr:nvSpPr>
        <xdr:cNvPr id="15" name="Text Box 2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9944100" y="6591300"/>
          <a:ext cx="587084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figure HELIOS</a:t>
          </a:r>
        </a:p>
      </xdr:txBody>
    </xdr:sp>
    <xdr:clientData/>
  </xdr:oneCellAnchor>
  <xdr:twoCellAnchor editAs="oneCell">
    <xdr:from>
      <xdr:col>8</xdr:col>
      <xdr:colOff>1219200</xdr:colOff>
      <xdr:row>23</xdr:row>
      <xdr:rowOff>95250</xdr:rowOff>
    </xdr:from>
    <xdr:to>
      <xdr:col>9</xdr:col>
      <xdr:colOff>1085849</xdr:colOff>
      <xdr:row>29</xdr:row>
      <xdr:rowOff>80137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5505450"/>
          <a:ext cx="1247774" cy="994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847725</xdr:colOff>
      <xdr:row>28</xdr:row>
      <xdr:rowOff>158607</xdr:rowOff>
    </xdr:from>
    <xdr:ext cx="441724" cy="346218"/>
    <xdr:sp macro="" textlink="">
      <xdr:nvSpPr>
        <xdr:cNvPr id="16" name="Text Box 2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11668125" y="7121382"/>
          <a:ext cx="441724" cy="34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figure TRITON</a:t>
          </a:r>
        </a:p>
      </xdr:txBody>
    </xdr:sp>
    <xdr:clientData/>
  </xdr:oneCellAnchor>
  <xdr:twoCellAnchor editAs="oneCell">
    <xdr:from>
      <xdr:col>8</xdr:col>
      <xdr:colOff>66675</xdr:colOff>
      <xdr:row>27</xdr:row>
      <xdr:rowOff>123825</xdr:rowOff>
    </xdr:from>
    <xdr:to>
      <xdr:col>8</xdr:col>
      <xdr:colOff>1332264</xdr:colOff>
      <xdr:row>32</xdr:row>
      <xdr:rowOff>64354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62950" y="6200775"/>
          <a:ext cx="1265589" cy="77872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0</xdr:row>
      <xdr:rowOff>152400</xdr:rowOff>
    </xdr:from>
    <xdr:to>
      <xdr:col>1</xdr:col>
      <xdr:colOff>2121946</xdr:colOff>
      <xdr:row>2</xdr:row>
      <xdr:rowOff>106643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52400"/>
          <a:ext cx="2036221" cy="1106768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21</xdr:row>
      <xdr:rowOff>107469</xdr:rowOff>
    </xdr:from>
    <xdr:to>
      <xdr:col>8</xdr:col>
      <xdr:colOff>1104202</xdr:colOff>
      <xdr:row>25</xdr:row>
      <xdr:rowOff>68904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72625" y="5908194"/>
          <a:ext cx="942277" cy="6281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7</xdr:row>
      <xdr:rowOff>152401</xdr:rowOff>
    </xdr:from>
    <xdr:to>
      <xdr:col>0</xdr:col>
      <xdr:colOff>2488902</xdr:colOff>
      <xdr:row>8</xdr:row>
      <xdr:rowOff>47625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6343651"/>
          <a:ext cx="2431751" cy="1743074"/>
        </a:xfrm>
        <a:prstGeom prst="rect">
          <a:avLst/>
        </a:prstGeom>
      </xdr:spPr>
    </xdr:pic>
    <xdr:clientData/>
  </xdr:twoCellAnchor>
  <xdr:twoCellAnchor editAs="oneCell">
    <xdr:from>
      <xdr:col>0</xdr:col>
      <xdr:colOff>128551</xdr:colOff>
      <xdr:row>5</xdr:row>
      <xdr:rowOff>128550</xdr:rowOff>
    </xdr:from>
    <xdr:to>
      <xdr:col>0</xdr:col>
      <xdr:colOff>2407541</xdr:colOff>
      <xdr:row>5</xdr:row>
      <xdr:rowOff>1762125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1" y="4310025"/>
          <a:ext cx="2278990" cy="1633575"/>
        </a:xfrm>
        <a:prstGeom prst="rect">
          <a:avLst/>
        </a:prstGeom>
      </xdr:spPr>
    </xdr:pic>
    <xdr:clientData/>
  </xdr:twoCellAnchor>
  <xdr:twoCellAnchor editAs="oneCell">
    <xdr:from>
      <xdr:col>1</xdr:col>
      <xdr:colOff>116626</xdr:colOff>
      <xdr:row>5</xdr:row>
      <xdr:rowOff>88050</xdr:rowOff>
    </xdr:from>
    <xdr:to>
      <xdr:col>1</xdr:col>
      <xdr:colOff>2531847</xdr:colOff>
      <xdr:row>5</xdr:row>
      <xdr:rowOff>1819275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2201" y="4269525"/>
          <a:ext cx="2415221" cy="1731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95175</xdr:colOff>
      <xdr:row>7</xdr:row>
      <xdr:rowOff>133350</xdr:rowOff>
    </xdr:from>
    <xdr:to>
      <xdr:col>1</xdr:col>
      <xdr:colOff>2659810</xdr:colOff>
      <xdr:row>8</xdr:row>
      <xdr:rowOff>123825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750" y="6324600"/>
          <a:ext cx="2564635" cy="1838325"/>
        </a:xfrm>
        <a:prstGeom prst="rect">
          <a:avLst/>
        </a:prstGeom>
      </xdr:spPr>
    </xdr:pic>
    <xdr:clientData/>
  </xdr:twoCellAnchor>
  <xdr:twoCellAnchor editAs="oneCell">
    <xdr:from>
      <xdr:col>1</xdr:col>
      <xdr:colOff>54676</xdr:colOff>
      <xdr:row>3</xdr:row>
      <xdr:rowOff>104775</xdr:rowOff>
    </xdr:from>
    <xdr:to>
      <xdr:col>1</xdr:col>
      <xdr:colOff>2593800</xdr:colOff>
      <xdr:row>3</xdr:row>
      <xdr:rowOff>1838325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251" y="2276475"/>
          <a:ext cx="2539124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176100</xdr:colOff>
      <xdr:row>1</xdr:row>
      <xdr:rowOff>118950</xdr:rowOff>
    </xdr:from>
    <xdr:to>
      <xdr:col>0</xdr:col>
      <xdr:colOff>2359039</xdr:colOff>
      <xdr:row>1</xdr:row>
      <xdr:rowOff>1647825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100" y="280875"/>
          <a:ext cx="2182939" cy="1528875"/>
        </a:xfrm>
        <a:prstGeom prst="rect">
          <a:avLst/>
        </a:prstGeom>
      </xdr:spPr>
    </xdr:pic>
    <xdr:clientData/>
  </xdr:twoCellAnchor>
  <xdr:twoCellAnchor editAs="oneCell">
    <xdr:from>
      <xdr:col>0</xdr:col>
      <xdr:colOff>177659</xdr:colOff>
      <xdr:row>3</xdr:row>
      <xdr:rowOff>123826</xdr:rowOff>
    </xdr:from>
    <xdr:to>
      <xdr:col>0</xdr:col>
      <xdr:colOff>2323223</xdr:colOff>
      <xdr:row>3</xdr:row>
      <xdr:rowOff>1695450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59" y="2295526"/>
          <a:ext cx="2145564" cy="1571624"/>
        </a:xfrm>
        <a:prstGeom prst="rect">
          <a:avLst/>
        </a:prstGeom>
      </xdr:spPr>
    </xdr:pic>
    <xdr:clientData/>
  </xdr:twoCellAnchor>
  <xdr:twoCellAnchor editAs="oneCell">
    <xdr:from>
      <xdr:col>0</xdr:col>
      <xdr:colOff>2640655</xdr:colOff>
      <xdr:row>1</xdr:row>
      <xdr:rowOff>72159</xdr:rowOff>
    </xdr:from>
    <xdr:to>
      <xdr:col>1</xdr:col>
      <xdr:colOff>2264720</xdr:colOff>
      <xdr:row>1</xdr:row>
      <xdr:rowOff>1724025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0655" y="234084"/>
          <a:ext cx="2319640" cy="1651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>
        <a:ln cap="rnd">
          <a:solidFill>
            <a:schemeClr val="tx1"/>
          </a:solidFill>
          <a:bevel/>
          <a:tailEnd type="triangle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http://www.standkonfigurator.de/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auma.de/" TargetMode="External"/><Relationship Id="rId5" Type="http://schemas.openxmlformats.org/officeDocument/2006/relationships/hyperlink" Target="http://www.standkonfigurator.de/" TargetMode="External"/><Relationship Id="rId4" Type="http://schemas.openxmlformats.org/officeDocument/2006/relationships/hyperlink" Target="http://www.auma.de/" TargetMode="External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7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printerSettings" Target="../printerSettings/printerSettings8.bin"/><Relationship Id="rId5" Type="http://schemas.openxmlformats.org/officeDocument/2006/relationships/hyperlink" Target="http://www.standkonfigurator.de/" TargetMode="External"/><Relationship Id="rId4" Type="http://schemas.openxmlformats.org/officeDocument/2006/relationships/hyperlink" Target="http://www.auma.de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tandconfigurator.com/" TargetMode="External"/><Relationship Id="rId3" Type="http://schemas.openxmlformats.org/officeDocument/2006/relationships/printerSettings" Target="../printerSettings/printerSettings11.bin"/><Relationship Id="rId7" Type="http://schemas.openxmlformats.org/officeDocument/2006/relationships/hyperlink" Target="http://www.auma.de/en/" TargetMode="Externa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hyperlink" Target="http://www.auma.de/" TargetMode="External"/><Relationship Id="rId5" Type="http://schemas.openxmlformats.org/officeDocument/2006/relationships/hyperlink" Target="http://www.itsa365.de/application" TargetMode="External"/><Relationship Id="rId10" Type="http://schemas.openxmlformats.org/officeDocument/2006/relationships/printerSettings" Target="../printerSettings/printerSettings12.bin"/><Relationship Id="rId4" Type="http://schemas.openxmlformats.org/officeDocument/2006/relationships/hyperlink" Target="http://www.itsa365.de/anmeldung" TargetMode="External"/><Relationship Id="rId9" Type="http://schemas.openxmlformats.org/officeDocument/2006/relationships/hyperlink" Target="http://www.standkonfigurator.de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2:AK262"/>
  <sheetViews>
    <sheetView showGridLines="0" tabSelected="1" topLeftCell="A2" zoomScaleNormal="100" workbookViewId="0">
      <selection activeCell="H5" sqref="H5:I5"/>
    </sheetView>
  </sheetViews>
  <sheetFormatPr baseColWidth="10" defaultColWidth="11.42578125" defaultRowHeight="12.75" x14ac:dyDescent="0.2"/>
  <cols>
    <col min="1" max="1" width="2.42578125" style="103" customWidth="1"/>
    <col min="2" max="2" width="50.5703125" style="104" customWidth="1"/>
    <col min="3" max="3" width="11.5703125" style="104" customWidth="1"/>
    <col min="4" max="4" width="8.5703125" style="104" customWidth="1"/>
    <col min="5" max="8" width="16.5703125" style="104" customWidth="1"/>
    <col min="9" max="10" width="20.5703125" style="104" customWidth="1"/>
    <col min="11" max="11" width="4" style="104" hidden="1" customWidth="1"/>
    <col min="12" max="12" width="2.5703125" style="103" hidden="1" customWidth="1"/>
    <col min="13" max="16" width="11.42578125" style="103"/>
    <col min="17" max="19" width="11.42578125" style="103" hidden="1" customWidth="1"/>
    <col min="20" max="34" width="11.42578125" style="103"/>
    <col min="35" max="16384" width="11.42578125" style="104"/>
  </cols>
  <sheetData>
    <row r="2" spans="1:35" ht="78" customHeight="1" x14ac:dyDescent="0.2">
      <c r="C2" s="105"/>
      <c r="F2" s="227" t="s">
        <v>77</v>
      </c>
      <c r="G2" s="228"/>
      <c r="H2" s="228"/>
      <c r="I2" s="228"/>
      <c r="J2" s="228"/>
      <c r="K2" s="228"/>
      <c r="L2" s="104"/>
      <c r="AI2" s="103"/>
    </row>
    <row r="3" spans="1:35" s="107" customFormat="1" ht="19.5" customHeight="1" x14ac:dyDescent="0.2">
      <c r="A3" s="106"/>
      <c r="C3" s="108"/>
      <c r="D3" s="104"/>
      <c r="F3" s="239" t="s">
        <v>9</v>
      </c>
      <c r="G3" s="245" t="s">
        <v>43</v>
      </c>
      <c r="H3" s="239" t="s">
        <v>14</v>
      </c>
      <c r="I3" s="241"/>
      <c r="J3" s="109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</row>
    <row r="4" spans="1:35" s="107" customFormat="1" ht="19.5" customHeight="1" x14ac:dyDescent="0.2">
      <c r="A4" s="106"/>
      <c r="B4" s="138" t="s">
        <v>88</v>
      </c>
      <c r="C4" s="108"/>
      <c r="D4" s="104"/>
      <c r="F4" s="240"/>
      <c r="G4" s="245"/>
      <c r="H4" s="240"/>
      <c r="I4" s="242"/>
      <c r="J4" s="110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</row>
    <row r="5" spans="1:35" ht="21.75" customHeight="1" x14ac:dyDescent="0.2">
      <c r="B5" s="108"/>
      <c r="C5" s="237" t="s">
        <v>36</v>
      </c>
      <c r="D5" s="237"/>
      <c r="E5" s="238"/>
      <c r="F5" s="144">
        <v>30</v>
      </c>
      <c r="G5" s="144">
        <v>0</v>
      </c>
      <c r="H5" s="243">
        <v>0.19</v>
      </c>
      <c r="I5" s="244"/>
      <c r="J5" s="111"/>
      <c r="K5" s="112"/>
    </row>
    <row r="6" spans="1:35" ht="12.75" customHeight="1" x14ac:dyDescent="0.2">
      <c r="B6" s="108"/>
      <c r="C6" s="108"/>
      <c r="D6" s="103"/>
      <c r="E6" s="113"/>
      <c r="F6" s="106"/>
      <c r="G6" s="103"/>
      <c r="H6" s="103"/>
      <c r="I6" s="145"/>
      <c r="J6" s="145" t="s">
        <v>67</v>
      </c>
      <c r="K6" s="114"/>
      <c r="L6" s="115"/>
    </row>
    <row r="7" spans="1:35" ht="13.5" customHeight="1" x14ac:dyDescent="0.2">
      <c r="C7" s="108"/>
      <c r="D7" s="103"/>
      <c r="E7" s="113"/>
      <c r="F7" s="106"/>
      <c r="G7" s="103"/>
      <c r="H7" s="103"/>
      <c r="I7" s="235" t="str">
        <f>DropDown!C30</f>
        <v>www.itsa365.de/anmeldung</v>
      </c>
      <c r="J7" s="236"/>
      <c r="K7" s="116"/>
      <c r="L7" s="115"/>
    </row>
    <row r="8" spans="1:35" ht="68.099999999999994" customHeight="1" x14ac:dyDescent="0.2">
      <c r="B8" s="146" t="s">
        <v>19</v>
      </c>
      <c r="C8" s="117"/>
      <c r="D8" s="118"/>
      <c r="E8" s="150" t="s">
        <v>89</v>
      </c>
      <c r="F8" s="151" t="s">
        <v>90</v>
      </c>
      <c r="G8" s="152" t="s">
        <v>91</v>
      </c>
      <c r="H8" s="153" t="s">
        <v>92</v>
      </c>
      <c r="I8" s="154"/>
      <c r="J8" s="118"/>
      <c r="K8" s="118"/>
      <c r="L8" s="115"/>
    </row>
    <row r="9" spans="1:35" s="163" customFormat="1" x14ac:dyDescent="0.2">
      <c r="A9" s="155"/>
      <c r="B9" s="147" t="s">
        <v>0</v>
      </c>
      <c r="C9" s="148">
        <v>395</v>
      </c>
      <c r="D9" s="156"/>
      <c r="E9" s="157">
        <f>IF($F$5&lt;=30,$F$5*$C$9,11850+($F$5-30)*DropDown!C13)</f>
        <v>11850</v>
      </c>
      <c r="F9" s="158">
        <f>IF($F$5&lt;=30,$F$5*$C$9,11850+($F$5-30)*DropDown!C14)</f>
        <v>11850</v>
      </c>
      <c r="G9" s="159">
        <f>IF($F$5&lt;=30,$F$5*$C$9,11850+($F$5-30)*DropDown!C15)</f>
        <v>11850</v>
      </c>
      <c r="H9" s="198">
        <f>IF($F$5&lt;=30,$F$5*$C$9,11850+($F$5-30)*DropDown!C16)</f>
        <v>11850</v>
      </c>
      <c r="I9" s="154"/>
      <c r="J9" s="154"/>
      <c r="K9" s="154"/>
      <c r="L9" s="160"/>
      <c r="M9" s="155"/>
      <c r="N9" s="155"/>
      <c r="O9" s="155"/>
      <c r="P9" s="155"/>
      <c r="Q9" s="161">
        <v>0</v>
      </c>
      <c r="R9" s="162">
        <v>0.19</v>
      </c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</row>
    <row r="10" spans="1:35" s="163" customFormat="1" x14ac:dyDescent="0.2">
      <c r="A10" s="155"/>
      <c r="B10" s="149" t="s">
        <v>44</v>
      </c>
      <c r="C10" s="148">
        <v>1490</v>
      </c>
      <c r="D10" s="156"/>
      <c r="E10" s="164">
        <f>G5*$C$10</f>
        <v>0</v>
      </c>
      <c r="F10" s="165">
        <f>G5*$C$10</f>
        <v>0</v>
      </c>
      <c r="G10" s="166">
        <f>G5*$C$10</f>
        <v>0</v>
      </c>
      <c r="H10" s="198">
        <f>G5*$C$10</f>
        <v>0</v>
      </c>
      <c r="I10" s="154"/>
      <c r="J10" s="154"/>
      <c r="K10" s="154"/>
      <c r="L10" s="160"/>
      <c r="M10" s="155"/>
      <c r="N10" s="155"/>
      <c r="O10" s="155"/>
      <c r="P10" s="155"/>
      <c r="Q10" s="161"/>
      <c r="R10" s="162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</row>
    <row r="11" spans="1:35" x14ac:dyDescent="0.2">
      <c r="B11" s="149" t="s">
        <v>41</v>
      </c>
      <c r="C11" s="225">
        <f>DropDown!C22</f>
        <v>390</v>
      </c>
      <c r="D11" s="156" t="s">
        <v>15</v>
      </c>
      <c r="E11" s="164">
        <f>C11</f>
        <v>390</v>
      </c>
      <c r="F11" s="165">
        <f>C11</f>
        <v>390</v>
      </c>
      <c r="G11" s="166">
        <f>E11</f>
        <v>390</v>
      </c>
      <c r="H11" s="198">
        <f>E11</f>
        <v>390</v>
      </c>
      <c r="I11" s="118"/>
      <c r="J11" s="118"/>
      <c r="K11" s="118"/>
      <c r="L11" s="115"/>
    </row>
    <row r="12" spans="1:35" x14ac:dyDescent="0.2">
      <c r="B12" s="149" t="s">
        <v>59</v>
      </c>
      <c r="C12" s="156">
        <f>DropDown!C23</f>
        <v>990</v>
      </c>
      <c r="D12" s="156" t="s">
        <v>15</v>
      </c>
      <c r="E12" s="195">
        <f>C12</f>
        <v>990</v>
      </c>
      <c r="F12" s="196">
        <f>C12</f>
        <v>990</v>
      </c>
      <c r="G12" s="197">
        <f>C12</f>
        <v>990</v>
      </c>
      <c r="H12" s="198">
        <f>C12</f>
        <v>990</v>
      </c>
      <c r="I12" s="118"/>
      <c r="J12" s="118"/>
      <c r="K12" s="118"/>
      <c r="L12" s="115"/>
    </row>
    <row r="13" spans="1:35" s="123" customFormat="1" x14ac:dyDescent="0.2">
      <c r="A13" s="120"/>
      <c r="B13" s="168" t="s">
        <v>18</v>
      </c>
      <c r="C13" s="148">
        <f>DropDown!C18</f>
        <v>0.6</v>
      </c>
      <c r="D13" s="169" t="s">
        <v>3</v>
      </c>
      <c r="E13" s="170">
        <f>C13*F5</f>
        <v>18</v>
      </c>
      <c r="F13" s="165">
        <f>C13*F5</f>
        <v>18</v>
      </c>
      <c r="G13" s="166">
        <f>C13*F5</f>
        <v>18</v>
      </c>
      <c r="H13" s="167">
        <f>C13*F5</f>
        <v>18</v>
      </c>
      <c r="K13" s="121" t="s">
        <v>2</v>
      </c>
      <c r="L13" s="122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</row>
    <row r="14" spans="1:35" s="123" customFormat="1" x14ac:dyDescent="0.2">
      <c r="A14" s="120"/>
      <c r="B14" s="168" t="s">
        <v>55</v>
      </c>
      <c r="C14" s="226">
        <f>DropDown!C20</f>
        <v>5.95</v>
      </c>
      <c r="D14" s="169" t="s">
        <v>3</v>
      </c>
      <c r="E14" s="170">
        <f>IF($F$5&lt;500,$F$5*$C$14,500*$C$14)</f>
        <v>178.5</v>
      </c>
      <c r="F14" s="165">
        <f>IF($F$5&lt;500,$F$5*$C$14,500*$C$14)</f>
        <v>178.5</v>
      </c>
      <c r="G14" s="166">
        <f>IF($F$5&lt;500,$F$5*$C$14,500*$C$14)</f>
        <v>178.5</v>
      </c>
      <c r="H14" s="167">
        <f>IF($F$5&lt;500,$F$5*$C$14,500*$C$14)</f>
        <v>178.5</v>
      </c>
      <c r="I14" s="246" t="str">
        <f>DropDown!C31</f>
        <v>www.auma.de</v>
      </c>
      <c r="J14" s="235"/>
      <c r="K14" s="124"/>
      <c r="L14" s="122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</row>
    <row r="15" spans="1:35" ht="14.25" customHeight="1" x14ac:dyDescent="0.2">
      <c r="B15" s="171" t="s">
        <v>56</v>
      </c>
      <c r="C15" s="125"/>
      <c r="D15" s="177"/>
      <c r="E15" s="199">
        <f>E9+E10+E11+E12+E13+E14</f>
        <v>13426.5</v>
      </c>
      <c r="F15" s="200">
        <f t="shared" ref="F15:G15" si="0">F9+F10+F11+F12+F13+F14</f>
        <v>13426.5</v>
      </c>
      <c r="G15" s="201">
        <f t="shared" si="0"/>
        <v>13426.5</v>
      </c>
      <c r="H15" s="202">
        <f>H9+H10+H11+H12+H13+H14</f>
        <v>13426.5</v>
      </c>
      <c r="I15" s="118"/>
      <c r="J15" s="118"/>
      <c r="K15" s="118"/>
      <c r="L15" s="115"/>
    </row>
    <row r="16" spans="1:35" x14ac:dyDescent="0.2">
      <c r="B16" s="172" t="s">
        <v>1</v>
      </c>
      <c r="C16" s="173">
        <f>H5</f>
        <v>0.19</v>
      </c>
      <c r="D16" s="156" t="s">
        <v>17</v>
      </c>
      <c r="E16" s="164">
        <f>IF($C$16="-auswählen-",0,E15*$C$16)</f>
        <v>2551.04</v>
      </c>
      <c r="F16" s="174">
        <f>IF($C$16="-auswählen-",0,F15*$C$16)</f>
        <v>2551.04</v>
      </c>
      <c r="G16" s="175">
        <f>IF($C$16="-auswählen-",0,G15*$C$16)</f>
        <v>2551.04</v>
      </c>
      <c r="H16" s="176">
        <f>IF($C$16="-auswählen-",0,H15*$C$16)</f>
        <v>2551.04</v>
      </c>
      <c r="I16" s="118"/>
      <c r="J16" s="118"/>
      <c r="K16" s="118"/>
      <c r="L16" s="115"/>
    </row>
    <row r="17" spans="2:12" ht="12.75" customHeight="1" thickBot="1" x14ac:dyDescent="0.25">
      <c r="B17" s="178" t="s">
        <v>57</v>
      </c>
      <c r="C17" s="179"/>
      <c r="D17" s="180"/>
      <c r="E17" s="181">
        <f>E15+E16</f>
        <v>15977.54</v>
      </c>
      <c r="F17" s="182">
        <f>F15+F16</f>
        <v>15977.54</v>
      </c>
      <c r="G17" s="183">
        <f>G15+G16</f>
        <v>15977.54</v>
      </c>
      <c r="H17" s="184">
        <f>H15+H16</f>
        <v>15977.54</v>
      </c>
      <c r="I17" s="118"/>
      <c r="J17" s="118"/>
      <c r="K17" s="118"/>
      <c r="L17" s="115"/>
    </row>
    <row r="18" spans="2:12" ht="12.75" customHeight="1" thickTop="1" x14ac:dyDescent="0.2">
      <c r="B18" s="119"/>
      <c r="C18" s="126"/>
      <c r="D18" s="127"/>
      <c r="E18" s="127"/>
      <c r="F18" s="128"/>
      <c r="G18" s="128"/>
      <c r="H18" s="128"/>
      <c r="I18" s="118"/>
      <c r="J18" s="118"/>
      <c r="K18" s="118"/>
      <c r="L18" s="115"/>
    </row>
    <row r="19" spans="2:12" ht="12.75" customHeight="1" x14ac:dyDescent="0.2">
      <c r="B19" s="119"/>
      <c r="C19" s="126"/>
      <c r="D19" s="127"/>
      <c r="E19" s="127"/>
      <c r="F19" s="128"/>
      <c r="G19" s="128"/>
      <c r="H19" s="128"/>
      <c r="I19" s="118"/>
      <c r="J19" s="118"/>
      <c r="K19" s="118"/>
      <c r="L19" s="115"/>
    </row>
    <row r="20" spans="2:12" ht="13.5" customHeight="1" x14ac:dyDescent="0.2">
      <c r="B20" s="147" t="s">
        <v>58</v>
      </c>
      <c r="C20" s="126"/>
      <c r="D20" s="127"/>
      <c r="E20" s="127"/>
      <c r="F20" s="127"/>
      <c r="G20" s="127"/>
      <c r="H20" s="127"/>
      <c r="I20" s="118"/>
      <c r="J20" s="118"/>
      <c r="K20" s="129"/>
      <c r="L20" s="115"/>
    </row>
    <row r="21" spans="2:12" ht="56.25" x14ac:dyDescent="0.2">
      <c r="B21" s="265" t="s">
        <v>97</v>
      </c>
      <c r="C21" s="130"/>
      <c r="D21" s="131"/>
      <c r="E21" s="127"/>
      <c r="F21" s="127"/>
      <c r="G21" s="127"/>
      <c r="H21" s="222"/>
      <c r="I21" s="235" t="str">
        <f>DropDown!C32</f>
        <v>weitere Miet-Komplettstände: www.standkonfigurator.de</v>
      </c>
      <c r="J21" s="235"/>
      <c r="K21" s="132" t="s">
        <v>4</v>
      </c>
      <c r="L21" s="115"/>
    </row>
    <row r="22" spans="2:12" x14ac:dyDescent="0.2">
      <c r="B22" s="188" t="s">
        <v>79</v>
      </c>
      <c r="C22" s="223">
        <v>219</v>
      </c>
      <c r="D22" s="189" t="s">
        <v>3</v>
      </c>
      <c r="E22" s="229">
        <f>IF(F5&lt;15,15*C22,C22*F5)</f>
        <v>6570</v>
      </c>
      <c r="F22" s="230"/>
      <c r="G22" s="230"/>
      <c r="H22" s="231"/>
      <c r="I22" s="118"/>
      <c r="J22" s="118"/>
      <c r="K22" s="118"/>
      <c r="L22" s="115"/>
    </row>
    <row r="23" spans="2:12" x14ac:dyDescent="0.2">
      <c r="B23" s="190" t="s">
        <v>1</v>
      </c>
      <c r="C23" s="191">
        <f>H5</f>
        <v>0.19</v>
      </c>
      <c r="D23" s="156" t="s">
        <v>17</v>
      </c>
      <c r="E23" s="232">
        <f>IF($C$23="-auswählen-",0,E22*C23)</f>
        <v>1248.3</v>
      </c>
      <c r="F23" s="233"/>
      <c r="G23" s="233"/>
      <c r="H23" s="234"/>
      <c r="I23" s="118"/>
      <c r="J23" s="118"/>
      <c r="K23" s="118"/>
      <c r="L23" s="115"/>
    </row>
    <row r="24" spans="2:12" ht="13.5" thickBot="1" x14ac:dyDescent="0.25">
      <c r="B24" s="192" t="s">
        <v>61</v>
      </c>
      <c r="C24" s="193"/>
      <c r="D24" s="194"/>
      <c r="E24" s="186">
        <f>E17+E22+E23</f>
        <v>23795.84</v>
      </c>
      <c r="F24" s="182">
        <f>F17+E22+E23</f>
        <v>23795.84</v>
      </c>
      <c r="G24" s="183">
        <f>G17+E22+E23</f>
        <v>23795.84</v>
      </c>
      <c r="H24" s="184">
        <f>H17+E22+E23</f>
        <v>23795.84</v>
      </c>
      <c r="I24" s="118"/>
      <c r="J24" s="118"/>
      <c r="K24" s="118"/>
      <c r="L24" s="115"/>
    </row>
    <row r="25" spans="2:12" ht="13.5" thickTop="1" x14ac:dyDescent="0.2">
      <c r="B25" s="133"/>
      <c r="C25" s="134"/>
      <c r="D25" s="135"/>
      <c r="E25" s="187"/>
      <c r="F25" s="187"/>
      <c r="G25" s="187"/>
      <c r="H25" s="187"/>
      <c r="I25" s="118"/>
      <c r="J25" s="118"/>
      <c r="K25" s="118"/>
      <c r="L25" s="115"/>
    </row>
    <row r="26" spans="2:12" x14ac:dyDescent="0.2">
      <c r="B26" s="188" t="s">
        <v>80</v>
      </c>
      <c r="C26" s="189">
        <v>199</v>
      </c>
      <c r="D26" s="189" t="s">
        <v>3</v>
      </c>
      <c r="E26" s="232">
        <f>IF(F5&lt;9,9*C26,C26*F5)</f>
        <v>5970</v>
      </c>
      <c r="F26" s="233"/>
      <c r="G26" s="233"/>
      <c r="H26" s="234"/>
      <c r="I26" s="118"/>
      <c r="J26" s="118"/>
      <c r="K26" s="118"/>
      <c r="L26" s="115"/>
    </row>
    <row r="27" spans="2:12" x14ac:dyDescent="0.2">
      <c r="B27" s="190" t="s">
        <v>1</v>
      </c>
      <c r="C27" s="191">
        <f>H5</f>
        <v>0.19</v>
      </c>
      <c r="D27" s="156" t="s">
        <v>17</v>
      </c>
      <c r="E27" s="232">
        <f>IF($C$27="-auswählen-",0,E26*C27)</f>
        <v>1134.3</v>
      </c>
      <c r="F27" s="233"/>
      <c r="G27" s="233"/>
      <c r="H27" s="234"/>
      <c r="I27" s="118"/>
      <c r="J27" s="118"/>
      <c r="K27" s="118"/>
      <c r="L27" s="115"/>
    </row>
    <row r="28" spans="2:12" ht="13.5" thickBot="1" x14ac:dyDescent="0.25">
      <c r="B28" s="192" t="s">
        <v>61</v>
      </c>
      <c r="C28" s="193"/>
      <c r="D28" s="194"/>
      <c r="E28" s="186">
        <f>E17+E26+E27</f>
        <v>23081.84</v>
      </c>
      <c r="F28" s="182">
        <f>F17+E26+E27</f>
        <v>23081.84</v>
      </c>
      <c r="G28" s="183">
        <f>G17+E26+E27</f>
        <v>23081.84</v>
      </c>
      <c r="H28" s="184">
        <f>H17+E26+E27</f>
        <v>23081.84</v>
      </c>
      <c r="I28" s="118"/>
      <c r="J28" s="118"/>
      <c r="K28" s="118"/>
      <c r="L28" s="115"/>
    </row>
    <row r="29" spans="2:12" ht="13.5" thickTop="1" x14ac:dyDescent="0.2"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5"/>
    </row>
    <row r="30" spans="2:12" ht="15" customHeight="1" x14ac:dyDescent="0.2">
      <c r="B30" s="185" t="s">
        <v>51</v>
      </c>
      <c r="C30" s="118"/>
      <c r="D30" s="118"/>
      <c r="E30" s="118"/>
      <c r="F30" s="118"/>
      <c r="G30" s="118"/>
      <c r="H30" s="118"/>
      <c r="I30" s="118"/>
      <c r="J30" s="118"/>
      <c r="K30" s="118"/>
      <c r="L30" s="115"/>
    </row>
    <row r="31" spans="2:12" ht="9.75" customHeight="1" x14ac:dyDescent="0.2">
      <c r="B31" s="103"/>
      <c r="C31" s="103"/>
      <c r="D31" s="103"/>
      <c r="E31" s="103"/>
      <c r="F31" s="103"/>
      <c r="G31" s="103"/>
      <c r="H31" s="103"/>
      <c r="I31" s="103"/>
      <c r="J31" s="103"/>
      <c r="K31" s="136"/>
      <c r="L31" s="137"/>
    </row>
    <row r="32" spans="2:12" hidden="1" x14ac:dyDescent="0.2">
      <c r="B32" s="103">
        <v>0</v>
      </c>
      <c r="C32" s="103"/>
      <c r="D32" s="103"/>
      <c r="E32" s="103"/>
      <c r="F32" s="103"/>
      <c r="G32" s="103"/>
      <c r="H32" s="103"/>
      <c r="I32" s="103"/>
      <c r="J32" s="103"/>
      <c r="K32" s="103"/>
    </row>
    <row r="33" spans="2:11" hidden="1" x14ac:dyDescent="0.2">
      <c r="B33" s="103">
        <v>6</v>
      </c>
      <c r="C33" s="103"/>
      <c r="D33" s="103"/>
      <c r="E33" s="103"/>
      <c r="F33" s="103"/>
      <c r="G33" s="103"/>
      <c r="H33" s="103"/>
      <c r="I33" s="103"/>
      <c r="J33" s="103"/>
      <c r="K33" s="103"/>
    </row>
    <row r="34" spans="2:11" hidden="1" x14ac:dyDescent="0.2">
      <c r="B34" s="103"/>
      <c r="C34" s="103"/>
      <c r="D34" s="103"/>
      <c r="E34" s="103"/>
      <c r="F34" s="103"/>
      <c r="G34" s="103"/>
      <c r="H34" s="103"/>
      <c r="I34" s="103"/>
      <c r="J34" s="103"/>
      <c r="K34" s="103"/>
    </row>
    <row r="35" spans="2:11" x14ac:dyDescent="0.2">
      <c r="B35" s="103"/>
      <c r="C35" s="103"/>
      <c r="D35" s="103"/>
      <c r="E35" s="103"/>
      <c r="F35" s="103"/>
      <c r="G35" s="103"/>
      <c r="H35" s="103"/>
      <c r="I35" s="103"/>
      <c r="J35" s="103"/>
      <c r="K35" s="103"/>
    </row>
    <row r="36" spans="2:11" x14ac:dyDescent="0.2">
      <c r="B36" s="103"/>
      <c r="C36" s="103"/>
      <c r="D36" s="103"/>
      <c r="E36" s="103"/>
      <c r="F36" s="103"/>
      <c r="G36" s="103"/>
      <c r="H36" s="103"/>
      <c r="I36" s="103"/>
      <c r="J36" s="103"/>
      <c r="K36" s="103"/>
    </row>
    <row r="37" spans="2:11" x14ac:dyDescent="0.2">
      <c r="B37" s="103"/>
      <c r="C37" s="103"/>
      <c r="D37" s="103"/>
      <c r="E37" s="103"/>
      <c r="F37" s="103"/>
      <c r="G37" s="103"/>
      <c r="H37" s="103"/>
      <c r="I37" s="103"/>
      <c r="J37" s="103"/>
      <c r="K37" s="103"/>
    </row>
    <row r="38" spans="2:11" x14ac:dyDescent="0.2">
      <c r="B38" s="103"/>
      <c r="C38" s="103"/>
      <c r="D38" s="103"/>
      <c r="E38" s="103"/>
      <c r="F38" s="103"/>
      <c r="G38" s="103"/>
      <c r="H38" s="103"/>
      <c r="I38" s="103"/>
      <c r="J38" s="103"/>
      <c r="K38" s="103"/>
    </row>
    <row r="39" spans="2:11" x14ac:dyDescent="0.2">
      <c r="B39" s="103"/>
      <c r="C39" s="103"/>
      <c r="D39" s="103"/>
      <c r="E39" s="103"/>
      <c r="F39" s="103"/>
      <c r="G39" s="103"/>
      <c r="H39" s="103"/>
      <c r="I39" s="103"/>
      <c r="J39" s="103"/>
      <c r="K39" s="103"/>
    </row>
    <row r="40" spans="2:11" x14ac:dyDescent="0.2">
      <c r="B40" s="103"/>
      <c r="C40" s="103"/>
      <c r="D40" s="103"/>
      <c r="E40" s="103"/>
      <c r="F40" s="103"/>
      <c r="G40" s="103"/>
      <c r="H40" s="103"/>
      <c r="I40" s="103"/>
      <c r="J40" s="103"/>
      <c r="K40" s="103"/>
    </row>
    <row r="41" spans="2:11" x14ac:dyDescent="0.2">
      <c r="B41" s="103"/>
      <c r="C41" s="103"/>
      <c r="D41" s="103"/>
      <c r="E41" s="103"/>
      <c r="F41" s="103"/>
      <c r="G41" s="103"/>
      <c r="H41" s="103"/>
      <c r="I41" s="103"/>
      <c r="J41" s="103"/>
      <c r="K41" s="103"/>
    </row>
    <row r="42" spans="2:11" x14ac:dyDescent="0.2">
      <c r="B42" s="103"/>
      <c r="C42" s="103"/>
      <c r="D42" s="103"/>
      <c r="E42" s="103"/>
      <c r="F42" s="103"/>
      <c r="G42" s="103"/>
      <c r="H42" s="103"/>
      <c r="I42" s="103"/>
      <c r="J42" s="103"/>
      <c r="K42" s="103"/>
    </row>
    <row r="43" spans="2:11" x14ac:dyDescent="0.2">
      <c r="B43" s="103"/>
      <c r="C43" s="103"/>
      <c r="D43" s="103"/>
      <c r="E43" s="103"/>
      <c r="F43" s="103"/>
      <c r="G43" s="103"/>
      <c r="H43" s="103"/>
      <c r="I43" s="103"/>
      <c r="J43" s="103"/>
      <c r="K43" s="103"/>
    </row>
    <row r="44" spans="2:11" x14ac:dyDescent="0.2">
      <c r="B44" s="103"/>
      <c r="C44" s="103"/>
      <c r="D44" s="103"/>
      <c r="E44" s="103"/>
      <c r="F44" s="103"/>
      <c r="G44" s="103"/>
      <c r="H44" s="103"/>
      <c r="I44" s="103"/>
      <c r="J44" s="103"/>
      <c r="K44" s="103"/>
    </row>
    <row r="45" spans="2:11" x14ac:dyDescent="0.2">
      <c r="B45" s="103"/>
      <c r="C45" s="103"/>
      <c r="D45" s="103"/>
      <c r="E45" s="103"/>
      <c r="F45" s="103"/>
      <c r="G45" s="103"/>
      <c r="H45" s="103"/>
      <c r="I45" s="103"/>
      <c r="J45" s="103"/>
      <c r="K45" s="103"/>
    </row>
    <row r="46" spans="2:11" x14ac:dyDescent="0.2">
      <c r="B46" s="103"/>
      <c r="C46" s="103"/>
      <c r="D46" s="103"/>
      <c r="E46" s="103"/>
      <c r="F46" s="103"/>
      <c r="G46" s="103"/>
      <c r="H46" s="103"/>
      <c r="I46" s="103"/>
      <c r="J46" s="103"/>
      <c r="K46" s="103"/>
    </row>
    <row r="47" spans="2:11" x14ac:dyDescent="0.2">
      <c r="B47" s="103"/>
      <c r="C47" s="103"/>
      <c r="D47" s="103"/>
      <c r="E47" s="103"/>
      <c r="F47" s="103"/>
      <c r="G47" s="103"/>
      <c r="H47" s="103"/>
      <c r="I47" s="103"/>
      <c r="J47" s="103"/>
      <c r="K47" s="103"/>
    </row>
    <row r="48" spans="2:11" x14ac:dyDescent="0.2">
      <c r="B48" s="103"/>
      <c r="C48" s="103"/>
      <c r="D48" s="103"/>
      <c r="E48" s="103"/>
      <c r="F48" s="103"/>
      <c r="G48" s="103"/>
      <c r="H48" s="103"/>
      <c r="I48" s="103"/>
      <c r="J48" s="103"/>
      <c r="K48" s="103"/>
    </row>
    <row r="49" spans="2:11" x14ac:dyDescent="0.2">
      <c r="B49" s="103"/>
      <c r="C49" s="103"/>
      <c r="D49" s="103"/>
      <c r="E49" s="103"/>
      <c r="F49" s="103"/>
      <c r="G49" s="103"/>
      <c r="H49" s="103"/>
      <c r="I49" s="103"/>
      <c r="J49" s="103"/>
      <c r="K49" s="103"/>
    </row>
    <row r="50" spans="2:11" x14ac:dyDescent="0.2">
      <c r="B50" s="103"/>
      <c r="C50" s="103"/>
      <c r="D50" s="103"/>
      <c r="E50" s="103"/>
      <c r="F50" s="103"/>
      <c r="G50" s="103"/>
      <c r="H50" s="103"/>
      <c r="I50" s="103"/>
      <c r="J50" s="103"/>
      <c r="K50" s="103"/>
    </row>
    <row r="51" spans="2:11" x14ac:dyDescent="0.2">
      <c r="B51" s="103"/>
      <c r="C51" s="103"/>
      <c r="D51" s="103"/>
      <c r="E51" s="103"/>
      <c r="F51" s="103"/>
      <c r="G51" s="103"/>
      <c r="H51" s="103"/>
      <c r="I51" s="103"/>
      <c r="J51" s="103"/>
      <c r="K51" s="103"/>
    </row>
    <row r="52" spans="2:11" x14ac:dyDescent="0.2">
      <c r="B52" s="103"/>
      <c r="C52" s="103"/>
      <c r="D52" s="103"/>
      <c r="E52" s="103"/>
      <c r="F52" s="103"/>
      <c r="G52" s="103"/>
      <c r="H52" s="103"/>
      <c r="I52" s="103"/>
      <c r="J52" s="103"/>
      <c r="K52" s="103"/>
    </row>
    <row r="53" spans="2:11" x14ac:dyDescent="0.2">
      <c r="B53" s="103"/>
      <c r="C53" s="103"/>
      <c r="D53" s="103"/>
      <c r="E53" s="103"/>
      <c r="F53" s="103"/>
      <c r="G53" s="103"/>
      <c r="H53" s="103"/>
      <c r="I53" s="103"/>
      <c r="J53" s="103"/>
      <c r="K53" s="103"/>
    </row>
    <row r="54" spans="2:11" x14ac:dyDescent="0.2">
      <c r="B54" s="103"/>
      <c r="C54" s="103"/>
      <c r="D54" s="103"/>
      <c r="E54" s="103"/>
      <c r="F54" s="103"/>
      <c r="G54" s="103"/>
      <c r="H54" s="103"/>
      <c r="I54" s="103"/>
      <c r="J54" s="103"/>
      <c r="K54" s="103"/>
    </row>
    <row r="55" spans="2:11" x14ac:dyDescent="0.2">
      <c r="B55" s="103"/>
      <c r="C55" s="103"/>
      <c r="D55" s="103"/>
      <c r="E55" s="103"/>
      <c r="F55" s="103"/>
      <c r="G55" s="103"/>
      <c r="H55" s="103"/>
      <c r="I55" s="103"/>
      <c r="J55" s="103"/>
      <c r="K55" s="103"/>
    </row>
    <row r="56" spans="2:11" x14ac:dyDescent="0.2">
      <c r="B56" s="103"/>
      <c r="C56" s="103"/>
      <c r="D56" s="103"/>
      <c r="E56" s="103"/>
      <c r="F56" s="103"/>
      <c r="G56" s="103"/>
      <c r="H56" s="103"/>
      <c r="I56" s="103"/>
      <c r="J56" s="103"/>
      <c r="K56" s="103"/>
    </row>
    <row r="57" spans="2:11" x14ac:dyDescent="0.2">
      <c r="B57" s="103"/>
      <c r="C57" s="103"/>
      <c r="D57" s="103"/>
      <c r="E57" s="103"/>
      <c r="F57" s="103"/>
      <c r="G57" s="103"/>
      <c r="H57" s="103"/>
      <c r="I57" s="103"/>
      <c r="J57" s="103"/>
      <c r="K57" s="103"/>
    </row>
    <row r="58" spans="2:11" x14ac:dyDescent="0.2">
      <c r="B58" s="103"/>
      <c r="C58" s="103"/>
      <c r="D58" s="103"/>
      <c r="E58" s="103"/>
      <c r="F58" s="103"/>
      <c r="G58" s="103"/>
      <c r="H58" s="103"/>
      <c r="I58" s="103"/>
      <c r="J58" s="103"/>
      <c r="K58" s="103"/>
    </row>
    <row r="59" spans="2:11" x14ac:dyDescent="0.2">
      <c r="B59" s="103"/>
      <c r="C59" s="103"/>
      <c r="D59" s="103"/>
      <c r="E59" s="103"/>
      <c r="F59" s="103"/>
      <c r="G59" s="103"/>
      <c r="H59" s="103"/>
      <c r="I59" s="103"/>
      <c r="J59" s="103"/>
      <c r="K59" s="103"/>
    </row>
    <row r="60" spans="2:11" x14ac:dyDescent="0.2">
      <c r="B60" s="103"/>
      <c r="C60" s="103"/>
      <c r="D60" s="103"/>
      <c r="E60" s="103"/>
      <c r="F60" s="103"/>
      <c r="G60" s="103"/>
      <c r="H60" s="103"/>
      <c r="I60" s="103"/>
      <c r="J60" s="103"/>
      <c r="K60" s="103"/>
    </row>
    <row r="61" spans="2:11" x14ac:dyDescent="0.2">
      <c r="B61" s="103"/>
      <c r="C61" s="103"/>
      <c r="D61" s="103"/>
      <c r="E61" s="103"/>
      <c r="F61" s="103"/>
      <c r="G61" s="103"/>
      <c r="H61" s="103"/>
      <c r="I61" s="103"/>
      <c r="J61" s="103"/>
      <c r="K61" s="103"/>
    </row>
    <row r="62" spans="2:11" x14ac:dyDescent="0.2">
      <c r="B62" s="103"/>
      <c r="C62" s="103"/>
      <c r="D62" s="103"/>
      <c r="E62" s="103"/>
      <c r="F62" s="103"/>
      <c r="G62" s="103"/>
      <c r="H62" s="103"/>
      <c r="I62" s="103"/>
      <c r="J62" s="103"/>
      <c r="K62" s="103"/>
    </row>
    <row r="63" spans="2:11" x14ac:dyDescent="0.2">
      <c r="B63" s="103"/>
      <c r="C63" s="103"/>
      <c r="D63" s="103"/>
      <c r="E63" s="103"/>
      <c r="F63" s="103"/>
      <c r="G63" s="103"/>
      <c r="H63" s="103"/>
      <c r="I63" s="103"/>
      <c r="J63" s="103"/>
      <c r="K63" s="103"/>
    </row>
    <row r="64" spans="2:11" x14ac:dyDescent="0.2">
      <c r="B64" s="103"/>
      <c r="C64" s="103"/>
      <c r="D64" s="103"/>
      <c r="E64" s="103"/>
      <c r="F64" s="103"/>
      <c r="G64" s="103"/>
      <c r="H64" s="103"/>
      <c r="I64" s="103"/>
      <c r="J64" s="103"/>
      <c r="K64" s="103"/>
    </row>
    <row r="65" spans="2:37" x14ac:dyDescent="0.2">
      <c r="B65" s="103"/>
      <c r="C65" s="103"/>
      <c r="D65" s="103"/>
      <c r="E65" s="103"/>
      <c r="F65" s="103"/>
      <c r="G65" s="103"/>
      <c r="H65" s="103"/>
      <c r="I65" s="103"/>
      <c r="J65" s="103"/>
      <c r="K65" s="103"/>
    </row>
    <row r="66" spans="2:37" x14ac:dyDescent="0.2">
      <c r="B66" s="103"/>
      <c r="C66" s="103"/>
      <c r="D66" s="103"/>
      <c r="E66" s="103"/>
      <c r="F66" s="103"/>
      <c r="G66" s="103"/>
      <c r="H66" s="103"/>
      <c r="I66" s="103"/>
      <c r="J66" s="103"/>
      <c r="K66" s="103"/>
    </row>
    <row r="67" spans="2:37" x14ac:dyDescent="0.2">
      <c r="B67" s="103"/>
      <c r="C67" s="103"/>
      <c r="D67" s="103"/>
      <c r="E67" s="103"/>
      <c r="F67" s="103"/>
      <c r="G67" s="103"/>
      <c r="H67" s="103"/>
      <c r="I67" s="103"/>
      <c r="J67" s="103"/>
      <c r="K67" s="103"/>
    </row>
    <row r="68" spans="2:37" x14ac:dyDescent="0.2">
      <c r="B68" s="103"/>
      <c r="C68" s="103"/>
      <c r="D68" s="103"/>
      <c r="E68" s="103"/>
      <c r="F68" s="103"/>
      <c r="G68" s="103"/>
      <c r="H68" s="103"/>
      <c r="I68" s="103"/>
      <c r="J68" s="103"/>
      <c r="K68" s="103"/>
    </row>
    <row r="69" spans="2:37" x14ac:dyDescent="0.2">
      <c r="B69" s="103"/>
      <c r="C69" s="103"/>
      <c r="D69" s="103"/>
      <c r="E69" s="103"/>
      <c r="F69" s="103"/>
      <c r="G69" s="103"/>
      <c r="H69" s="103"/>
      <c r="I69" s="103"/>
      <c r="J69" s="103"/>
      <c r="K69" s="103"/>
    </row>
    <row r="70" spans="2:37" x14ac:dyDescent="0.2">
      <c r="B70" s="103"/>
      <c r="C70" s="103"/>
      <c r="D70" s="103"/>
      <c r="E70" s="103"/>
      <c r="F70" s="103"/>
      <c r="G70" s="103"/>
      <c r="H70" s="103"/>
      <c r="I70" s="103"/>
      <c r="J70" s="103"/>
      <c r="K70" s="103"/>
    </row>
    <row r="71" spans="2:37" x14ac:dyDescent="0.2">
      <c r="B71" s="103"/>
      <c r="C71" s="103"/>
      <c r="D71" s="103"/>
      <c r="E71" s="103"/>
      <c r="F71" s="103"/>
      <c r="G71" s="103"/>
      <c r="H71" s="103"/>
      <c r="I71" s="103"/>
      <c r="J71" s="103"/>
      <c r="K71" s="103"/>
    </row>
    <row r="72" spans="2:37" x14ac:dyDescent="0.2">
      <c r="B72" s="103"/>
      <c r="C72" s="103"/>
      <c r="D72" s="103"/>
      <c r="E72" s="103"/>
      <c r="F72" s="103"/>
      <c r="G72" s="103"/>
      <c r="H72" s="103"/>
      <c r="I72" s="103"/>
      <c r="J72" s="103"/>
      <c r="K72" s="103"/>
    </row>
    <row r="73" spans="2:37" x14ac:dyDescent="0.2">
      <c r="B73" s="103"/>
      <c r="C73" s="103"/>
      <c r="D73" s="103"/>
      <c r="E73" s="103"/>
      <c r="F73" s="103"/>
      <c r="G73" s="103"/>
      <c r="H73" s="103"/>
      <c r="I73" s="103"/>
      <c r="J73" s="103"/>
      <c r="K73" s="103"/>
    </row>
    <row r="74" spans="2:37" x14ac:dyDescent="0.2">
      <c r="B74" s="103"/>
      <c r="C74" s="103"/>
      <c r="D74" s="103"/>
      <c r="E74" s="103"/>
      <c r="F74" s="103"/>
      <c r="G74" s="103"/>
      <c r="H74" s="103"/>
      <c r="I74" s="103"/>
      <c r="J74" s="103"/>
      <c r="K74" s="103"/>
    </row>
    <row r="75" spans="2:37" x14ac:dyDescent="0.2">
      <c r="B75" s="103"/>
      <c r="C75" s="103"/>
      <c r="D75" s="103"/>
      <c r="E75" s="103"/>
      <c r="F75" s="103"/>
      <c r="G75" s="103"/>
      <c r="H75" s="103"/>
      <c r="I75" s="103"/>
      <c r="J75" s="103"/>
      <c r="K75" s="103"/>
    </row>
    <row r="76" spans="2:37" x14ac:dyDescent="0.2">
      <c r="B76" s="103"/>
      <c r="C76" s="103"/>
      <c r="D76" s="103"/>
      <c r="E76" s="103"/>
      <c r="F76" s="103"/>
      <c r="G76" s="103"/>
      <c r="H76" s="103"/>
      <c r="I76" s="103"/>
      <c r="J76" s="103"/>
      <c r="K76" s="103"/>
    </row>
    <row r="77" spans="2:37" x14ac:dyDescent="0.2">
      <c r="B77" s="103"/>
      <c r="C77" s="103"/>
      <c r="D77" s="103"/>
      <c r="E77" s="103"/>
      <c r="F77" s="103"/>
      <c r="G77" s="103"/>
      <c r="H77" s="103"/>
      <c r="I77" s="103"/>
      <c r="J77" s="103"/>
      <c r="K77" s="103"/>
    </row>
    <row r="78" spans="2:37" s="103" customFormat="1" x14ac:dyDescent="0.2">
      <c r="AI78" s="104"/>
      <c r="AJ78" s="104"/>
      <c r="AK78" s="104"/>
    </row>
    <row r="79" spans="2:37" s="103" customFormat="1" x14ac:dyDescent="0.2">
      <c r="AI79" s="104"/>
      <c r="AJ79" s="104"/>
      <c r="AK79" s="104"/>
    </row>
    <row r="80" spans="2:37" s="103" customFormat="1" x14ac:dyDescent="0.2">
      <c r="AI80" s="104"/>
      <c r="AJ80" s="104"/>
      <c r="AK80" s="104"/>
    </row>
    <row r="81" spans="35:37" s="103" customFormat="1" x14ac:dyDescent="0.2">
      <c r="AI81" s="104"/>
      <c r="AJ81" s="104"/>
      <c r="AK81" s="104"/>
    </row>
    <row r="82" spans="35:37" s="103" customFormat="1" x14ac:dyDescent="0.2">
      <c r="AI82" s="104"/>
      <c r="AJ82" s="104"/>
      <c r="AK82" s="104"/>
    </row>
    <row r="83" spans="35:37" s="103" customFormat="1" x14ac:dyDescent="0.2">
      <c r="AI83" s="104"/>
      <c r="AJ83" s="104"/>
      <c r="AK83" s="104"/>
    </row>
    <row r="84" spans="35:37" s="103" customFormat="1" x14ac:dyDescent="0.2">
      <c r="AI84" s="104"/>
      <c r="AJ84" s="104"/>
      <c r="AK84" s="104"/>
    </row>
    <row r="85" spans="35:37" s="103" customFormat="1" x14ac:dyDescent="0.2">
      <c r="AI85" s="104"/>
      <c r="AJ85" s="104"/>
      <c r="AK85" s="104"/>
    </row>
    <row r="86" spans="35:37" s="103" customFormat="1" x14ac:dyDescent="0.2">
      <c r="AI86" s="104"/>
      <c r="AJ86" s="104"/>
      <c r="AK86" s="104"/>
    </row>
    <row r="87" spans="35:37" s="103" customFormat="1" x14ac:dyDescent="0.2">
      <c r="AI87" s="104"/>
      <c r="AJ87" s="104"/>
      <c r="AK87" s="104"/>
    </row>
    <row r="88" spans="35:37" s="103" customFormat="1" x14ac:dyDescent="0.2">
      <c r="AI88" s="104"/>
      <c r="AJ88" s="104"/>
      <c r="AK88" s="104"/>
    </row>
    <row r="89" spans="35:37" s="103" customFormat="1" x14ac:dyDescent="0.2">
      <c r="AI89" s="104"/>
      <c r="AJ89" s="104"/>
      <c r="AK89" s="104"/>
    </row>
    <row r="90" spans="35:37" s="103" customFormat="1" x14ac:dyDescent="0.2">
      <c r="AI90" s="104"/>
      <c r="AJ90" s="104"/>
      <c r="AK90" s="104"/>
    </row>
    <row r="91" spans="35:37" s="103" customFormat="1" x14ac:dyDescent="0.2">
      <c r="AI91" s="104"/>
      <c r="AJ91" s="104"/>
      <c r="AK91" s="104"/>
    </row>
    <row r="92" spans="35:37" s="103" customFormat="1" x14ac:dyDescent="0.2"/>
    <row r="93" spans="35:37" s="103" customFormat="1" x14ac:dyDescent="0.2"/>
    <row r="94" spans="35:37" s="103" customFormat="1" x14ac:dyDescent="0.2"/>
    <row r="95" spans="35:37" s="103" customFormat="1" x14ac:dyDescent="0.2"/>
    <row r="96" spans="35:37" s="103" customFormat="1" x14ac:dyDescent="0.2"/>
    <row r="97" s="103" customFormat="1" x14ac:dyDescent="0.2"/>
    <row r="98" s="103" customFormat="1" x14ac:dyDescent="0.2"/>
    <row r="99" s="103" customFormat="1" x14ac:dyDescent="0.2"/>
    <row r="100" s="103" customFormat="1" x14ac:dyDescent="0.2"/>
    <row r="101" s="103" customFormat="1" x14ac:dyDescent="0.2"/>
    <row r="102" s="103" customFormat="1" x14ac:dyDescent="0.2"/>
    <row r="103" s="103" customFormat="1" x14ac:dyDescent="0.2"/>
    <row r="104" s="103" customFormat="1" x14ac:dyDescent="0.2"/>
    <row r="105" s="103" customFormat="1" x14ac:dyDescent="0.2"/>
    <row r="106" s="103" customFormat="1" x14ac:dyDescent="0.2"/>
    <row r="107" s="103" customFormat="1" x14ac:dyDescent="0.2"/>
    <row r="108" s="103" customFormat="1" x14ac:dyDescent="0.2"/>
    <row r="109" s="103" customFormat="1" x14ac:dyDescent="0.2"/>
    <row r="110" s="103" customFormat="1" x14ac:dyDescent="0.2"/>
    <row r="111" s="103" customFormat="1" x14ac:dyDescent="0.2"/>
    <row r="112" s="103" customFormat="1" x14ac:dyDescent="0.2"/>
    <row r="113" s="103" customFormat="1" x14ac:dyDescent="0.2"/>
    <row r="114" s="103" customFormat="1" x14ac:dyDescent="0.2"/>
    <row r="115" s="103" customFormat="1" x14ac:dyDescent="0.2"/>
    <row r="116" s="103" customFormat="1" x14ac:dyDescent="0.2"/>
    <row r="117" s="103" customFormat="1" x14ac:dyDescent="0.2"/>
    <row r="118" s="103" customFormat="1" x14ac:dyDescent="0.2"/>
    <row r="119" s="103" customFormat="1" x14ac:dyDescent="0.2"/>
    <row r="120" s="103" customFormat="1" x14ac:dyDescent="0.2"/>
    <row r="121" s="103" customFormat="1" x14ac:dyDescent="0.2"/>
    <row r="122" s="103" customFormat="1" x14ac:dyDescent="0.2"/>
    <row r="123" s="103" customFormat="1" x14ac:dyDescent="0.2"/>
    <row r="124" s="103" customFormat="1" x14ac:dyDescent="0.2"/>
    <row r="125" s="103" customFormat="1" x14ac:dyDescent="0.2"/>
    <row r="126" s="103" customFormat="1" x14ac:dyDescent="0.2"/>
    <row r="127" s="103" customFormat="1" x14ac:dyDescent="0.2"/>
    <row r="128" s="103" customFormat="1" x14ac:dyDescent="0.2"/>
    <row r="129" s="103" customFormat="1" x14ac:dyDescent="0.2"/>
    <row r="130" s="103" customFormat="1" x14ac:dyDescent="0.2"/>
    <row r="131" s="103" customFormat="1" x14ac:dyDescent="0.2"/>
    <row r="132" s="103" customFormat="1" x14ac:dyDescent="0.2"/>
    <row r="133" s="103" customFormat="1" x14ac:dyDescent="0.2"/>
    <row r="134" s="103" customFormat="1" x14ac:dyDescent="0.2"/>
    <row r="135" s="103" customFormat="1" x14ac:dyDescent="0.2"/>
    <row r="136" s="103" customFormat="1" x14ac:dyDescent="0.2"/>
    <row r="137" s="103" customFormat="1" x14ac:dyDescent="0.2"/>
    <row r="138" s="103" customFormat="1" x14ac:dyDescent="0.2"/>
    <row r="139" s="103" customFormat="1" x14ac:dyDescent="0.2"/>
    <row r="140" s="103" customFormat="1" x14ac:dyDescent="0.2"/>
    <row r="141" s="103" customFormat="1" x14ac:dyDescent="0.2"/>
    <row r="142" s="103" customFormat="1" x14ac:dyDescent="0.2"/>
    <row r="143" s="103" customFormat="1" x14ac:dyDescent="0.2"/>
    <row r="144" s="103" customFormat="1" x14ac:dyDescent="0.2"/>
    <row r="145" s="103" customFormat="1" x14ac:dyDescent="0.2"/>
    <row r="146" s="103" customFormat="1" x14ac:dyDescent="0.2"/>
    <row r="147" s="103" customFormat="1" x14ac:dyDescent="0.2"/>
    <row r="148" s="103" customFormat="1" x14ac:dyDescent="0.2"/>
    <row r="149" s="103" customFormat="1" x14ac:dyDescent="0.2"/>
    <row r="150" s="103" customFormat="1" x14ac:dyDescent="0.2"/>
    <row r="151" s="103" customFormat="1" x14ac:dyDescent="0.2"/>
    <row r="152" s="103" customFormat="1" x14ac:dyDescent="0.2"/>
    <row r="153" s="103" customFormat="1" x14ac:dyDescent="0.2"/>
    <row r="154" s="103" customFormat="1" x14ac:dyDescent="0.2"/>
    <row r="155" s="103" customFormat="1" x14ac:dyDescent="0.2"/>
    <row r="156" s="103" customFormat="1" x14ac:dyDescent="0.2"/>
    <row r="157" s="103" customFormat="1" x14ac:dyDescent="0.2"/>
    <row r="158" s="103" customFormat="1" x14ac:dyDescent="0.2"/>
    <row r="159" s="103" customFormat="1" x14ac:dyDescent="0.2"/>
    <row r="160" s="103" customFormat="1" x14ac:dyDescent="0.2"/>
    <row r="161" s="103" customFormat="1" x14ac:dyDescent="0.2"/>
    <row r="162" s="103" customFormat="1" x14ac:dyDescent="0.2"/>
    <row r="163" s="103" customFormat="1" x14ac:dyDescent="0.2"/>
    <row r="164" s="103" customFormat="1" x14ac:dyDescent="0.2"/>
    <row r="165" s="103" customFormat="1" x14ac:dyDescent="0.2"/>
    <row r="166" s="103" customFormat="1" x14ac:dyDescent="0.2"/>
    <row r="167" s="103" customFormat="1" x14ac:dyDescent="0.2"/>
    <row r="168" s="103" customFormat="1" x14ac:dyDescent="0.2"/>
    <row r="169" s="103" customFormat="1" x14ac:dyDescent="0.2"/>
    <row r="170" s="103" customFormat="1" x14ac:dyDescent="0.2"/>
    <row r="171" s="103" customFormat="1" x14ac:dyDescent="0.2"/>
    <row r="172" s="103" customFormat="1" x14ac:dyDescent="0.2"/>
    <row r="173" s="103" customFormat="1" x14ac:dyDescent="0.2"/>
    <row r="174" s="103" customFormat="1" x14ac:dyDescent="0.2"/>
    <row r="175" s="103" customFormat="1" x14ac:dyDescent="0.2"/>
    <row r="176" s="103" customFormat="1" x14ac:dyDescent="0.2"/>
    <row r="177" s="103" customFormat="1" x14ac:dyDescent="0.2"/>
    <row r="178" s="103" customFormat="1" x14ac:dyDescent="0.2"/>
    <row r="179" s="103" customFormat="1" x14ac:dyDescent="0.2"/>
    <row r="180" s="103" customFormat="1" x14ac:dyDescent="0.2"/>
    <row r="181" s="103" customFormat="1" x14ac:dyDescent="0.2"/>
    <row r="182" s="103" customFormat="1" x14ac:dyDescent="0.2"/>
    <row r="183" s="103" customFormat="1" x14ac:dyDescent="0.2"/>
    <row r="184" s="103" customFormat="1" x14ac:dyDescent="0.2"/>
    <row r="185" s="103" customFormat="1" x14ac:dyDescent="0.2"/>
    <row r="186" s="103" customFormat="1" x14ac:dyDescent="0.2"/>
    <row r="187" s="103" customFormat="1" x14ac:dyDescent="0.2"/>
    <row r="188" s="103" customFormat="1" x14ac:dyDescent="0.2"/>
    <row r="189" s="103" customFormat="1" x14ac:dyDescent="0.2"/>
    <row r="190" s="103" customFormat="1" x14ac:dyDescent="0.2"/>
    <row r="191" s="103" customFormat="1" x14ac:dyDescent="0.2"/>
    <row r="192" s="103" customFormat="1" x14ac:dyDescent="0.2"/>
    <row r="193" s="103" customFormat="1" x14ac:dyDescent="0.2"/>
    <row r="194" s="103" customFormat="1" x14ac:dyDescent="0.2"/>
    <row r="195" s="103" customFormat="1" x14ac:dyDescent="0.2"/>
    <row r="196" s="103" customFormat="1" x14ac:dyDescent="0.2"/>
    <row r="197" s="103" customFormat="1" x14ac:dyDescent="0.2"/>
    <row r="198" s="103" customFormat="1" x14ac:dyDescent="0.2"/>
    <row r="199" s="103" customFormat="1" x14ac:dyDescent="0.2"/>
    <row r="200" s="103" customFormat="1" x14ac:dyDescent="0.2"/>
    <row r="201" s="103" customFormat="1" x14ac:dyDescent="0.2"/>
    <row r="202" s="103" customFormat="1" x14ac:dyDescent="0.2"/>
    <row r="203" s="103" customFormat="1" x14ac:dyDescent="0.2"/>
    <row r="204" s="103" customFormat="1" x14ac:dyDescent="0.2"/>
    <row r="205" s="103" customFormat="1" x14ac:dyDescent="0.2"/>
    <row r="206" s="103" customFormat="1" x14ac:dyDescent="0.2"/>
    <row r="207" s="103" customFormat="1" x14ac:dyDescent="0.2"/>
    <row r="208" s="103" customFormat="1" x14ac:dyDescent="0.2"/>
    <row r="209" s="103" customFormat="1" x14ac:dyDescent="0.2"/>
    <row r="210" s="103" customFormat="1" x14ac:dyDescent="0.2"/>
    <row r="211" s="103" customFormat="1" x14ac:dyDescent="0.2"/>
    <row r="212" s="103" customFormat="1" x14ac:dyDescent="0.2"/>
    <row r="213" s="103" customFormat="1" x14ac:dyDescent="0.2"/>
    <row r="214" s="103" customFormat="1" x14ac:dyDescent="0.2"/>
    <row r="215" s="103" customFormat="1" x14ac:dyDescent="0.2"/>
    <row r="216" s="103" customFormat="1" x14ac:dyDescent="0.2"/>
    <row r="217" s="103" customFormat="1" x14ac:dyDescent="0.2"/>
    <row r="218" s="103" customFormat="1" x14ac:dyDescent="0.2"/>
    <row r="219" s="103" customFormat="1" x14ac:dyDescent="0.2"/>
    <row r="220" s="103" customFormat="1" x14ac:dyDescent="0.2"/>
    <row r="221" s="103" customFormat="1" x14ac:dyDescent="0.2"/>
    <row r="222" s="103" customFormat="1" x14ac:dyDescent="0.2"/>
    <row r="223" s="103" customFormat="1" x14ac:dyDescent="0.2"/>
    <row r="224" s="103" customFormat="1" x14ac:dyDescent="0.2"/>
    <row r="225" s="103" customFormat="1" x14ac:dyDescent="0.2"/>
    <row r="226" s="103" customFormat="1" x14ac:dyDescent="0.2"/>
    <row r="227" s="103" customFormat="1" x14ac:dyDescent="0.2"/>
    <row r="228" s="103" customFormat="1" x14ac:dyDescent="0.2"/>
    <row r="229" s="103" customFormat="1" x14ac:dyDescent="0.2"/>
    <row r="230" s="103" customFormat="1" x14ac:dyDescent="0.2"/>
    <row r="231" s="103" customFormat="1" x14ac:dyDescent="0.2"/>
    <row r="232" s="103" customFormat="1" x14ac:dyDescent="0.2"/>
    <row r="233" s="103" customFormat="1" x14ac:dyDescent="0.2"/>
    <row r="234" s="103" customFormat="1" x14ac:dyDescent="0.2"/>
    <row r="235" s="103" customFormat="1" x14ac:dyDescent="0.2"/>
    <row r="236" s="103" customFormat="1" x14ac:dyDescent="0.2"/>
    <row r="237" s="103" customFormat="1" x14ac:dyDescent="0.2"/>
    <row r="238" s="103" customFormat="1" x14ac:dyDescent="0.2"/>
    <row r="239" s="103" customFormat="1" x14ac:dyDescent="0.2"/>
    <row r="240" s="103" customFormat="1" x14ac:dyDescent="0.2"/>
    <row r="241" s="103" customFormat="1" x14ac:dyDescent="0.2"/>
    <row r="242" s="103" customFormat="1" x14ac:dyDescent="0.2"/>
    <row r="243" s="103" customFormat="1" x14ac:dyDescent="0.2"/>
    <row r="244" s="103" customFormat="1" x14ac:dyDescent="0.2"/>
    <row r="245" s="103" customFormat="1" x14ac:dyDescent="0.2"/>
    <row r="246" s="103" customFormat="1" x14ac:dyDescent="0.2"/>
    <row r="247" s="103" customFormat="1" x14ac:dyDescent="0.2"/>
    <row r="248" s="103" customFormat="1" x14ac:dyDescent="0.2"/>
    <row r="249" s="103" customFormat="1" x14ac:dyDescent="0.2"/>
    <row r="250" s="103" customFormat="1" x14ac:dyDescent="0.2"/>
    <row r="251" s="103" customFormat="1" x14ac:dyDescent="0.2"/>
    <row r="252" s="103" customFormat="1" x14ac:dyDescent="0.2"/>
    <row r="253" s="103" customFormat="1" x14ac:dyDescent="0.2"/>
    <row r="254" s="103" customFormat="1" x14ac:dyDescent="0.2"/>
    <row r="255" s="103" customFormat="1" x14ac:dyDescent="0.2"/>
    <row r="256" s="103" customFormat="1" x14ac:dyDescent="0.2"/>
    <row r="257" s="103" customFormat="1" x14ac:dyDescent="0.2"/>
    <row r="258" s="103" customFormat="1" x14ac:dyDescent="0.2"/>
    <row r="259" s="103" customFormat="1" x14ac:dyDescent="0.2"/>
    <row r="260" s="103" customFormat="1" x14ac:dyDescent="0.2"/>
    <row r="261" s="103" customFormat="1" x14ac:dyDescent="0.2"/>
    <row r="262" s="103" customFormat="1" x14ac:dyDescent="0.2"/>
  </sheetData>
  <sheetProtection sheet="1" selectLockedCells="1"/>
  <protectedRanges>
    <protectedRange sqref="F5:I5" name="Einträge"/>
  </protectedRanges>
  <dataConsolidate/>
  <customSheetViews>
    <customSheetView guid="{7591191C-1CA9-4972-9010-ACE08669645F}" showPageBreaks="1" showGridLines="0" fitToPage="1" printArea="1" hiddenRows="1" hiddenColumns="1">
      <selection activeCell="F10" sqref="F10"/>
      <pageMargins left="0.43307086614173229" right="0.19685039370078741" top="0.39370078740157483" bottom="0.39370078740157483" header="0.27559055118110237" footer="0.6692913385826772"/>
      <printOptions verticalCentered="1"/>
      <pageSetup paperSize="9" scale="81" orientation="landscape" r:id="rId1"/>
      <headerFooter alignWithMargins="0"/>
    </customSheetView>
    <customSheetView guid="{41CE2737-3F33-45D4-9A5B-FEF61FEC26BB}" showPageBreaks="1" showGridLines="0" fitToPage="1" printArea="1" hiddenRows="1" hiddenColumns="1" topLeftCell="A7">
      <selection activeCell="B22" sqref="B22"/>
      <pageMargins left="0.43307086614173229" right="0.19685039370078741" top="0.39370078740157483" bottom="0.39370078740157483" header="0.27559055118110237" footer="0.6692913385826772"/>
      <printOptions verticalCentered="1"/>
      <pageSetup paperSize="9" scale="81" orientation="landscape" r:id="rId2"/>
      <headerFooter alignWithMargins="0"/>
    </customSheetView>
    <customSheetView guid="{028D363B-29C8-43E5-828B-5B5C239ABCB7}" showPageBreaks="1" showGridLines="0" fitToPage="1" printArea="1" hiddenRows="1" hiddenColumns="1">
      <selection activeCell="G7" sqref="G7"/>
      <pageMargins left="0.43307086614173229" right="0.19685039370078741" top="0.39370078740157483" bottom="0.39370078740157483" header="0.27559055118110237" footer="0.6692913385826772"/>
      <printOptions verticalCentered="1"/>
      <pageSetup paperSize="9" scale="78" orientation="landscape" r:id="rId3"/>
      <headerFooter alignWithMargins="0"/>
    </customSheetView>
  </customSheetViews>
  <mergeCells count="13">
    <mergeCell ref="E26:H26"/>
    <mergeCell ref="E27:H27"/>
    <mergeCell ref="I14:J14"/>
    <mergeCell ref="I21:J21"/>
    <mergeCell ref="F2:K2"/>
    <mergeCell ref="E22:H22"/>
    <mergeCell ref="E23:H23"/>
    <mergeCell ref="I7:J7"/>
    <mergeCell ref="C5:E5"/>
    <mergeCell ref="F3:F4"/>
    <mergeCell ref="H3:I4"/>
    <mergeCell ref="H5:I5"/>
    <mergeCell ref="G3:G4"/>
  </mergeCells>
  <phoneticPr fontId="6" type="noConversion"/>
  <conditionalFormatting sqref="C8">
    <cfRule type="cellIs" dxfId="1" priority="1" stopIfTrue="1" operator="greaterThan">
      <formula>""""""</formula>
    </cfRule>
  </conditionalFormatting>
  <dataValidations count="1">
    <dataValidation type="decimal" operator="greaterThanOrEqual" allowBlank="1" showInputMessage="1" showErrorMessage="1" sqref="F5" xr:uid="{00000000-0002-0000-0000-000000000000}">
      <formula1>6</formula1>
    </dataValidation>
  </dataValidations>
  <hyperlinks>
    <hyperlink ref="K13" r:id="rId4" xr:uid="{00000000-0004-0000-0000-000000000000}"/>
    <hyperlink ref="K21" r:id="rId5" xr:uid="{00000000-0004-0000-0000-000001000000}"/>
    <hyperlink ref="I14" r:id="rId6" display="www.auma.de" xr:uid="{00000000-0004-0000-0000-000002000000}"/>
    <hyperlink ref="I21" r:id="rId7" display="www.standkonfigurator.de" xr:uid="{00000000-0004-0000-0000-000003000000}"/>
  </hyperlinks>
  <printOptions verticalCentered="1"/>
  <pageMargins left="0.43307086614173229" right="0.19685039370078741" top="0.39370078740157483" bottom="0.39370078740157483" header="0.27559055118110237" footer="0.6692913385826772"/>
  <pageSetup paperSize="9" scale="75" orientation="landscape" r:id="rId8"/>
  <headerFooter alignWithMargins="0"/>
  <ignoredErrors>
    <ignoredError sqref="F11" formula="1"/>
  </ignoredErrors>
  <drawing r:id="rId9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1000000}">
          <x14:formula1>
            <xm:f>DropDown!$C$9:$C$11</xm:f>
          </x14:formula1>
          <xm:sqref>H5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EV266"/>
  <sheetViews>
    <sheetView showGridLines="0" topLeftCell="B1" zoomScaleNormal="100" workbookViewId="0">
      <selection activeCell="H5" sqref="F5:I5"/>
    </sheetView>
  </sheetViews>
  <sheetFormatPr baseColWidth="10" defaultRowHeight="12.75" x14ac:dyDescent="0.2"/>
  <cols>
    <col min="1" max="1" width="2.42578125" style="4" customWidth="1"/>
    <col min="2" max="2" width="50.5703125" customWidth="1"/>
    <col min="3" max="3" width="11.5703125" customWidth="1"/>
    <col min="4" max="4" width="8.5703125" customWidth="1"/>
    <col min="5" max="8" width="17" customWidth="1"/>
    <col min="9" max="10" width="20.5703125" customWidth="1"/>
    <col min="11" max="14" width="11.42578125" style="16"/>
    <col min="15" max="17" width="11.42578125" style="16" hidden="1" customWidth="1"/>
    <col min="18" max="32" width="11.42578125" style="16"/>
    <col min="33" max="76" width="11.42578125" style="17"/>
    <col min="77" max="150" width="11.42578125" style="14"/>
  </cols>
  <sheetData>
    <row r="2" spans="1:151" ht="78" customHeight="1" x14ac:dyDescent="0.2">
      <c r="C2" s="9"/>
      <c r="F2" s="249" t="s">
        <v>75</v>
      </c>
      <c r="G2" s="250"/>
      <c r="H2" s="250"/>
      <c r="I2" s="250"/>
      <c r="J2" s="250"/>
      <c r="K2" s="4"/>
      <c r="AG2" s="16"/>
      <c r="BY2" s="17"/>
      <c r="EU2" s="14"/>
    </row>
    <row r="3" spans="1:151" s="12" customFormat="1" ht="19.5" customHeight="1" x14ac:dyDescent="0.2">
      <c r="A3" s="10"/>
      <c r="C3" s="25"/>
      <c r="D3"/>
      <c r="F3" s="254" t="s">
        <v>46</v>
      </c>
      <c r="G3" s="254" t="s">
        <v>47</v>
      </c>
      <c r="H3" s="256" t="s">
        <v>69</v>
      </c>
      <c r="I3" s="257"/>
      <c r="J3" s="10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</row>
    <row r="4" spans="1:151" s="12" customFormat="1" ht="19.5" customHeight="1" x14ac:dyDescent="0.2">
      <c r="A4" s="10"/>
      <c r="B4" s="208" t="s">
        <v>83</v>
      </c>
      <c r="C4" s="25"/>
      <c r="D4"/>
      <c r="F4" s="255"/>
      <c r="G4" s="255"/>
      <c r="H4" s="258"/>
      <c r="I4" s="259"/>
      <c r="J4" s="10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</row>
    <row r="5" spans="1:151" ht="21.75" customHeight="1" x14ac:dyDescent="0.2">
      <c r="B5" s="25"/>
      <c r="C5" s="251" t="s">
        <v>22</v>
      </c>
      <c r="D5" s="251"/>
      <c r="E5" s="252"/>
      <c r="F5" s="91">
        <v>30</v>
      </c>
      <c r="G5" s="207"/>
      <c r="H5" s="260">
        <v>0</v>
      </c>
      <c r="I5" s="261"/>
      <c r="J5" s="4"/>
    </row>
    <row r="6" spans="1:151" ht="12.75" customHeight="1" x14ac:dyDescent="0.2">
      <c r="B6" s="25"/>
      <c r="C6" s="25"/>
      <c r="D6" s="4"/>
      <c r="E6" s="8"/>
      <c r="F6" s="10"/>
      <c r="G6" s="4"/>
      <c r="H6" s="4"/>
      <c r="I6" s="11"/>
      <c r="J6" s="101" t="s">
        <v>68</v>
      </c>
    </row>
    <row r="7" spans="1:151" ht="13.5" customHeight="1" x14ac:dyDescent="0.2">
      <c r="C7" s="25"/>
      <c r="D7" s="4"/>
      <c r="E7" s="8"/>
      <c r="F7" s="10"/>
      <c r="G7" s="4"/>
      <c r="H7" s="4"/>
      <c r="I7" s="248" t="str">
        <f>DropDown!E30</f>
        <v>www.itsa365.de/application</v>
      </c>
      <c r="J7" s="253"/>
    </row>
    <row r="8" spans="1:151" ht="68.099999999999994" customHeight="1" x14ac:dyDescent="0.2">
      <c r="B8" s="68" t="s">
        <v>27</v>
      </c>
      <c r="C8" s="3"/>
      <c r="D8" s="1"/>
      <c r="E8" s="22" t="s">
        <v>84</v>
      </c>
      <c r="F8" s="79" t="s">
        <v>85</v>
      </c>
      <c r="G8" s="23" t="s">
        <v>86</v>
      </c>
      <c r="H8" s="24" t="s">
        <v>87</v>
      </c>
      <c r="I8" s="2"/>
      <c r="J8" s="2"/>
    </row>
    <row r="9" spans="1:151" x14ac:dyDescent="0.2">
      <c r="B9" s="30" t="s">
        <v>5</v>
      </c>
      <c r="C9" s="148">
        <v>380</v>
      </c>
      <c r="D9" s="156"/>
      <c r="E9" s="94">
        <f>IF($F$5&lt;=30,$F$5*$C$9,11400+($F$5-30)*DropDown!C13)</f>
        <v>11400</v>
      </c>
      <c r="F9" s="93">
        <f>IF($F$5&lt;=30,$F$5*$C$9,11400+($F$5-30)*DropDown!C14)</f>
        <v>11400</v>
      </c>
      <c r="G9" s="95">
        <f>IF($F$5&lt;=30,$F$5*$C$9,11400+($F$5-30)*DropDown!C15)</f>
        <v>11400</v>
      </c>
      <c r="H9" s="96">
        <f>IF($F$5&lt;=30,$F$5*$C$9,11400+($F$5-30)*DropDown!C16)</f>
        <v>11400</v>
      </c>
      <c r="I9" s="2"/>
      <c r="J9" s="2"/>
      <c r="O9" s="20">
        <v>0</v>
      </c>
      <c r="P9" s="19">
        <v>0.19</v>
      </c>
    </row>
    <row r="10" spans="1:151" x14ac:dyDescent="0.2">
      <c r="B10" s="78" t="s">
        <v>48</v>
      </c>
      <c r="C10" s="148">
        <v>1425</v>
      </c>
      <c r="D10" s="156"/>
      <c r="E10" s="72">
        <f>$G$5*$C$10</f>
        <v>0</v>
      </c>
      <c r="F10" s="73">
        <f>$G$5*$C$10</f>
        <v>0</v>
      </c>
      <c r="G10" s="74">
        <f>$G$5*$C$10</f>
        <v>0</v>
      </c>
      <c r="H10" s="75">
        <f>$G$5*$C$10</f>
        <v>0</v>
      </c>
      <c r="I10" s="2"/>
      <c r="J10" s="2"/>
      <c r="O10" s="20"/>
      <c r="P10" s="19"/>
    </row>
    <row r="11" spans="1:151" x14ac:dyDescent="0.2">
      <c r="B11" s="78" t="s">
        <v>42</v>
      </c>
      <c r="C11" s="156">
        <f>DropDown!C22</f>
        <v>390</v>
      </c>
      <c r="D11" s="156" t="s">
        <v>25</v>
      </c>
      <c r="E11" s="97">
        <f>C11</f>
        <v>390</v>
      </c>
      <c r="F11" s="98">
        <f>C11</f>
        <v>390</v>
      </c>
      <c r="G11" s="99">
        <f>C11</f>
        <v>390</v>
      </c>
      <c r="H11" s="100">
        <f>C11</f>
        <v>390</v>
      </c>
      <c r="I11" s="2"/>
      <c r="J11" s="2"/>
    </row>
    <row r="12" spans="1:151" x14ac:dyDescent="0.2">
      <c r="B12" s="78" t="s">
        <v>66</v>
      </c>
      <c r="C12" s="156">
        <f>DropDown!C23</f>
        <v>990</v>
      </c>
      <c r="D12" s="156" t="s">
        <v>25</v>
      </c>
      <c r="E12" s="97">
        <f>C12</f>
        <v>990</v>
      </c>
      <c r="F12" s="98">
        <f>C12</f>
        <v>990</v>
      </c>
      <c r="G12" s="209">
        <f>C12</f>
        <v>990</v>
      </c>
      <c r="H12" s="210">
        <f>990</f>
        <v>990</v>
      </c>
      <c r="I12" s="2"/>
      <c r="J12" s="2"/>
    </row>
    <row r="13" spans="1:151" x14ac:dyDescent="0.2">
      <c r="B13" s="76" t="s">
        <v>23</v>
      </c>
      <c r="C13" s="148">
        <f>DropDown!C18</f>
        <v>0.6</v>
      </c>
      <c r="D13" s="169" t="s">
        <v>49</v>
      </c>
      <c r="E13" s="72">
        <f>C13*F5</f>
        <v>18</v>
      </c>
      <c r="F13" s="73">
        <f>C13*F5</f>
        <v>18</v>
      </c>
      <c r="G13" s="74">
        <f>C13*F5</f>
        <v>18</v>
      </c>
      <c r="H13" s="75">
        <f>C13*F5</f>
        <v>18</v>
      </c>
    </row>
    <row r="14" spans="1:151" x14ac:dyDescent="0.2">
      <c r="B14" s="77" t="s">
        <v>54</v>
      </c>
      <c r="C14" s="148">
        <f>DropDown!C20</f>
        <v>5.95</v>
      </c>
      <c r="D14" s="169" t="s">
        <v>49</v>
      </c>
      <c r="E14" s="72">
        <f>IF($F$5&lt;500,$F$5*$C$14,500*$C$14)</f>
        <v>178.5</v>
      </c>
      <c r="F14" s="73">
        <f>IF($F$5&lt;500,$F$5*$C$14,500*$C$14)</f>
        <v>178.5</v>
      </c>
      <c r="G14" s="74">
        <f>IF($F$5&lt;500,$F$5*$C$14,500*$C$14)</f>
        <v>178.5</v>
      </c>
      <c r="H14" s="75">
        <f>IF($F$5&lt;500,$F$5*$C$14,500*$C$14)</f>
        <v>178.5</v>
      </c>
      <c r="I14" s="247" t="str">
        <f>DropDown!E31</f>
        <v>www.auma.de/en/</v>
      </c>
      <c r="J14" s="248"/>
    </row>
    <row r="15" spans="1:151" ht="14.25" customHeight="1" x14ac:dyDescent="0.2">
      <c r="B15" s="64" t="s">
        <v>26</v>
      </c>
      <c r="C15" s="216"/>
      <c r="D15" s="177"/>
      <c r="E15" s="211">
        <f>E9+E10+E11+E12+E13+E14</f>
        <v>12976.5</v>
      </c>
      <c r="F15" s="213">
        <f t="shared" ref="F15" si="0">F9+F10+F11+F12+F13+F14</f>
        <v>12976.5</v>
      </c>
      <c r="G15" s="214">
        <f>G9+G10+G11+G12+G13+G14</f>
        <v>12976.5</v>
      </c>
      <c r="H15" s="215">
        <f>H9+H10+H11+H12+H13+H14</f>
        <v>12976.5</v>
      </c>
      <c r="I15" s="2"/>
      <c r="J15" s="2"/>
    </row>
    <row r="16" spans="1:151" x14ac:dyDescent="0.2">
      <c r="B16" s="65" t="s">
        <v>6</v>
      </c>
      <c r="C16" s="173">
        <f>H5</f>
        <v>0</v>
      </c>
      <c r="D16" s="156" t="s">
        <v>24</v>
      </c>
      <c r="E16" s="36">
        <f>IF($C$16="-choose-",0,E15*$C$16)</f>
        <v>0</v>
      </c>
      <c r="F16" s="33">
        <f>IF($C$16="-choose-",0,F15*$C$16)</f>
        <v>0</v>
      </c>
      <c r="G16" s="34">
        <f>IF($C$16="-choose-",0,G15*$C$16)</f>
        <v>0</v>
      </c>
      <c r="H16" s="35">
        <f>IF($C$16="-choose-",0,H15*$C$16)</f>
        <v>0</v>
      </c>
      <c r="I16" s="2"/>
      <c r="J16" s="2"/>
    </row>
    <row r="17" spans="2:10" ht="12.75" customHeight="1" thickBot="1" x14ac:dyDescent="0.25">
      <c r="B17" s="59" t="s">
        <v>7</v>
      </c>
      <c r="C17" s="179"/>
      <c r="D17" s="180"/>
      <c r="E17" s="37">
        <f>E15+E16</f>
        <v>12976.5</v>
      </c>
      <c r="F17" s="38">
        <f>F15+F16</f>
        <v>12976.5</v>
      </c>
      <c r="G17" s="39">
        <f>G15+G16</f>
        <v>12976.5</v>
      </c>
      <c r="H17" s="40">
        <f>H15+H16</f>
        <v>12976.5</v>
      </c>
      <c r="I17" s="2"/>
      <c r="J17" s="2"/>
    </row>
    <row r="18" spans="2:10" ht="12.75" customHeight="1" thickTop="1" x14ac:dyDescent="0.2">
      <c r="B18" s="30"/>
      <c r="C18" s="217"/>
      <c r="D18" s="218"/>
      <c r="E18" s="41"/>
      <c r="F18" s="42"/>
      <c r="G18" s="42"/>
      <c r="H18" s="42"/>
      <c r="I18" s="2"/>
      <c r="J18" s="2"/>
    </row>
    <row r="19" spans="2:10" ht="12.75" customHeight="1" x14ac:dyDescent="0.2">
      <c r="B19" s="30"/>
      <c r="C19" s="217"/>
      <c r="D19" s="218"/>
      <c r="E19" s="41"/>
      <c r="F19" s="42"/>
      <c r="G19" s="42"/>
      <c r="H19" s="42"/>
      <c r="I19" s="2"/>
      <c r="J19" s="2"/>
    </row>
    <row r="20" spans="2:10" ht="13.5" customHeight="1" x14ac:dyDescent="0.2">
      <c r="B20" s="63" t="s">
        <v>52</v>
      </c>
      <c r="C20" s="217"/>
      <c r="D20" s="218"/>
      <c r="E20" s="41"/>
      <c r="F20" s="41"/>
      <c r="G20" s="41"/>
      <c r="H20" s="41"/>
      <c r="I20" s="2"/>
      <c r="J20" s="2"/>
    </row>
    <row r="21" spans="2:10" ht="56.25" x14ac:dyDescent="0.2">
      <c r="B21" s="102" t="s">
        <v>82</v>
      </c>
      <c r="C21" s="219"/>
      <c r="D21" s="220"/>
      <c r="E21" s="41"/>
      <c r="F21" s="41"/>
      <c r="G21" s="41"/>
      <c r="H21" s="41"/>
      <c r="I21" s="248" t="str">
        <f>DropDown!E32</f>
        <v>more complete rental stands: www.standconfigurator.com</v>
      </c>
      <c r="J21" s="248"/>
    </row>
    <row r="22" spans="2:10" x14ac:dyDescent="0.2">
      <c r="B22" s="31" t="s">
        <v>78</v>
      </c>
      <c r="C22" s="223">
        <v>219</v>
      </c>
      <c r="D22" s="156" t="s">
        <v>49</v>
      </c>
      <c r="E22" s="262">
        <f>IF(F5&lt;15,15*C22,C22*F5)</f>
        <v>6570</v>
      </c>
      <c r="F22" s="263"/>
      <c r="G22" s="263"/>
      <c r="H22" s="264"/>
      <c r="I22" s="2"/>
      <c r="J22" s="2"/>
    </row>
    <row r="23" spans="2:10" x14ac:dyDescent="0.2">
      <c r="B23" s="61" t="s">
        <v>6</v>
      </c>
      <c r="C23" s="191">
        <f>H5</f>
        <v>0</v>
      </c>
      <c r="D23" s="156" t="s">
        <v>24</v>
      </c>
      <c r="E23" s="262">
        <f>IF($C$23="-choose-",0,E22*C23)</f>
        <v>0</v>
      </c>
      <c r="F23" s="263"/>
      <c r="G23" s="263"/>
      <c r="H23" s="264"/>
      <c r="I23" s="2"/>
      <c r="J23" s="2"/>
    </row>
    <row r="24" spans="2:10" ht="13.5" thickBot="1" x14ac:dyDescent="0.25">
      <c r="B24" s="58" t="s">
        <v>8</v>
      </c>
      <c r="C24" s="193"/>
      <c r="D24" s="194"/>
      <c r="E24" s="43">
        <f>E17+E22+E23</f>
        <v>19546.5</v>
      </c>
      <c r="F24" s="38">
        <f>F17+E22+E23</f>
        <v>19546.5</v>
      </c>
      <c r="G24" s="39">
        <f>G17+E22+E23</f>
        <v>19546.5</v>
      </c>
      <c r="H24" s="40">
        <f>H17+E22+E23</f>
        <v>19546.5</v>
      </c>
      <c r="I24" s="2"/>
      <c r="J24" s="2"/>
    </row>
    <row r="25" spans="2:10" ht="13.5" thickTop="1" x14ac:dyDescent="0.2">
      <c r="B25" s="31"/>
      <c r="C25" s="189"/>
      <c r="D25" s="221"/>
      <c r="E25" s="44"/>
      <c r="F25" s="44"/>
      <c r="G25" s="44"/>
      <c r="H25" s="44"/>
      <c r="I25" s="2"/>
      <c r="J25" s="2"/>
    </row>
    <row r="26" spans="2:10" x14ac:dyDescent="0.2">
      <c r="B26" s="31" t="s">
        <v>81</v>
      </c>
      <c r="C26" s="189">
        <f>DropDown!C26</f>
        <v>199</v>
      </c>
      <c r="D26" s="156" t="s">
        <v>49</v>
      </c>
      <c r="E26" s="262">
        <f>IF(F5&lt;9,9*C26,C26*F5)</f>
        <v>5970</v>
      </c>
      <c r="F26" s="263"/>
      <c r="G26" s="263"/>
      <c r="H26" s="264"/>
      <c r="I26" s="2"/>
      <c r="J26" s="2"/>
    </row>
    <row r="27" spans="2:10" x14ac:dyDescent="0.2">
      <c r="B27" s="62" t="s">
        <v>6</v>
      </c>
      <c r="C27" s="191">
        <f>H5</f>
        <v>0</v>
      </c>
      <c r="D27" s="156" t="s">
        <v>24</v>
      </c>
      <c r="E27" s="262">
        <f>IF($C$27="-choose-",0,E26*C27)</f>
        <v>0</v>
      </c>
      <c r="F27" s="263"/>
      <c r="G27" s="263"/>
      <c r="H27" s="264"/>
      <c r="I27" s="2"/>
      <c r="J27" s="2"/>
    </row>
    <row r="28" spans="2:10" ht="13.5" thickBot="1" x14ac:dyDescent="0.25">
      <c r="B28" s="60" t="s">
        <v>8</v>
      </c>
      <c r="C28" s="193"/>
      <c r="D28" s="194"/>
      <c r="E28" s="43">
        <f>E17+E26+E27</f>
        <v>18946.5</v>
      </c>
      <c r="F28" s="38">
        <f>F17+E26+E27</f>
        <v>18946.5</v>
      </c>
      <c r="G28" s="39">
        <f>G17+E26+E27</f>
        <v>18946.5</v>
      </c>
      <c r="H28" s="40">
        <f>H17+E26+E27</f>
        <v>18946.5</v>
      </c>
      <c r="I28" s="2"/>
      <c r="J28" s="2"/>
    </row>
    <row r="29" spans="2:10" ht="13.5" thickTop="1" x14ac:dyDescent="0.2">
      <c r="B29" s="31"/>
      <c r="C29" s="189"/>
      <c r="D29" s="221"/>
      <c r="E29" s="44"/>
      <c r="F29" s="44"/>
      <c r="G29" s="44"/>
      <c r="H29" s="44"/>
      <c r="I29" s="2"/>
      <c r="J29" s="2"/>
    </row>
    <row r="30" spans="2:10" x14ac:dyDescent="0.2">
      <c r="B30" s="56" t="s">
        <v>74</v>
      </c>
      <c r="C30" s="189">
        <f>DropDown!C27</f>
        <v>239</v>
      </c>
      <c r="D30" s="156" t="s">
        <v>49</v>
      </c>
      <c r="E30" s="262">
        <f>IF(F5&lt;12,12*C30,C30*F5)</f>
        <v>7170</v>
      </c>
      <c r="F30" s="263"/>
      <c r="G30" s="263"/>
      <c r="H30" s="264"/>
      <c r="I30" s="2"/>
      <c r="J30" s="2"/>
    </row>
    <row r="31" spans="2:10" x14ac:dyDescent="0.2">
      <c r="B31" s="62" t="s">
        <v>6</v>
      </c>
      <c r="C31" s="191">
        <f>H5</f>
        <v>0</v>
      </c>
      <c r="D31" s="156" t="s">
        <v>24</v>
      </c>
      <c r="E31" s="262">
        <f>IF($C$31="-choose-",0,E30*C31)</f>
        <v>0</v>
      </c>
      <c r="F31" s="263"/>
      <c r="G31" s="263"/>
      <c r="H31" s="264"/>
      <c r="I31" s="2"/>
      <c r="J31" s="2"/>
    </row>
    <row r="32" spans="2:10" ht="13.5" thickBot="1" x14ac:dyDescent="0.25">
      <c r="B32" s="60" t="s">
        <v>8</v>
      </c>
      <c r="C32" s="45"/>
      <c r="D32" s="46"/>
      <c r="E32" s="43">
        <f>E17+E30+E31</f>
        <v>20146.5</v>
      </c>
      <c r="F32" s="38">
        <f>F17+E30+E31</f>
        <v>20146.5</v>
      </c>
      <c r="G32" s="39">
        <f>G17+E30+E31</f>
        <v>20146.5</v>
      </c>
      <c r="H32" s="40">
        <f>H17+E30+E31</f>
        <v>20146.5</v>
      </c>
      <c r="I32" s="2"/>
      <c r="J32" s="2"/>
    </row>
    <row r="33" spans="1:152" ht="13.5" thickTop="1" x14ac:dyDescent="0.2">
      <c r="B33" s="1"/>
      <c r="C33" s="1"/>
      <c r="D33" s="1"/>
      <c r="E33" s="1"/>
      <c r="F33" s="1"/>
      <c r="G33" s="1"/>
      <c r="H33" s="1"/>
      <c r="I33" s="1"/>
      <c r="J33" s="1"/>
    </row>
    <row r="34" spans="1:152" ht="15" customHeight="1" x14ac:dyDescent="0.2">
      <c r="B34" s="92" t="s">
        <v>53</v>
      </c>
      <c r="C34" s="1"/>
      <c r="D34" s="1"/>
      <c r="E34" s="1"/>
      <c r="F34" s="1"/>
      <c r="G34" s="1"/>
      <c r="H34" s="1"/>
      <c r="I34" s="1"/>
      <c r="J34" s="1"/>
      <c r="K34" s="1"/>
      <c r="L34" s="7"/>
      <c r="AG34" s="16"/>
      <c r="AH34" s="16"/>
      <c r="BY34" s="17"/>
      <c r="BZ34" s="17"/>
      <c r="EU34" s="14"/>
      <c r="EV34" s="14"/>
    </row>
    <row r="35" spans="1:152" ht="9.75" customHeight="1" x14ac:dyDescent="0.2">
      <c r="B35" s="4"/>
      <c r="C35" s="4"/>
      <c r="D35" s="4"/>
      <c r="E35" s="4"/>
      <c r="F35" s="4"/>
      <c r="G35" s="4"/>
      <c r="H35" s="4"/>
      <c r="I35" s="4"/>
      <c r="J35" s="4"/>
    </row>
    <row r="36" spans="1:152" s="6" customFormat="1" hidden="1" x14ac:dyDescent="0.2">
      <c r="A36" s="5"/>
      <c r="B36" s="5">
        <v>0</v>
      </c>
      <c r="C36" s="5"/>
      <c r="D36" s="5"/>
      <c r="E36" s="5"/>
      <c r="F36" s="5"/>
      <c r="G36" s="5"/>
      <c r="H36" s="5"/>
      <c r="I36" s="5"/>
      <c r="J36" s="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</row>
    <row r="37" spans="1:152" s="6" customFormat="1" hidden="1" x14ac:dyDescent="0.2">
      <c r="A37" s="5"/>
      <c r="B37" s="5">
        <v>6</v>
      </c>
      <c r="C37" s="5"/>
      <c r="D37" s="5"/>
      <c r="E37" s="5"/>
      <c r="F37" s="5"/>
      <c r="G37" s="5"/>
      <c r="H37" s="5"/>
      <c r="I37" s="5"/>
      <c r="J37" s="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</row>
    <row r="38" spans="1:152" hidden="1" x14ac:dyDescent="0.2">
      <c r="B38" s="4"/>
      <c r="C38" s="4"/>
      <c r="D38" s="4"/>
      <c r="E38" s="4"/>
      <c r="F38" s="4"/>
      <c r="G38" s="4"/>
      <c r="H38" s="4"/>
      <c r="I38" s="4"/>
      <c r="J38" s="4"/>
    </row>
    <row r="39" spans="1:152" s="17" customFormat="1" x14ac:dyDescent="0.2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</row>
    <row r="40" spans="1:152" s="17" customFormat="1" x14ac:dyDescent="0.2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</row>
    <row r="41" spans="1:152" s="17" customFormat="1" x14ac:dyDescent="0.2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</row>
    <row r="42" spans="1:152" s="17" customFormat="1" x14ac:dyDescent="0.2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</row>
    <row r="43" spans="1:152" s="17" customFormat="1" x14ac:dyDescent="0.2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</row>
    <row r="44" spans="1:152" s="17" customFormat="1" x14ac:dyDescent="0.2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</row>
    <row r="45" spans="1:152" s="17" customFormat="1" x14ac:dyDescent="0.2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</row>
    <row r="46" spans="1:152" s="17" customFormat="1" x14ac:dyDescent="0.2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</row>
    <row r="47" spans="1:152" s="17" customFormat="1" x14ac:dyDescent="0.2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</row>
    <row r="48" spans="1:152" x14ac:dyDescent="0.2">
      <c r="A48" s="16"/>
      <c r="B48" s="16"/>
      <c r="C48" s="16"/>
      <c r="D48" s="16"/>
      <c r="E48" s="16"/>
      <c r="F48" s="16"/>
      <c r="G48" s="16"/>
      <c r="H48" s="16"/>
      <c r="I48" s="16"/>
      <c r="J48" s="16"/>
    </row>
    <row r="49" spans="1:10" x14ac:dyDescent="0.2">
      <c r="A49" s="16"/>
      <c r="B49" s="16"/>
      <c r="C49" s="16"/>
      <c r="D49" s="16"/>
      <c r="E49" s="16"/>
      <c r="F49" s="16"/>
      <c r="G49" s="16"/>
      <c r="H49" s="16"/>
      <c r="I49" s="16"/>
      <c r="J49" s="16"/>
    </row>
    <row r="50" spans="1:10" x14ac:dyDescent="0.2">
      <c r="A50" s="16"/>
      <c r="B50" s="16"/>
      <c r="C50" s="16"/>
      <c r="D50" s="16"/>
      <c r="E50" s="16"/>
      <c r="F50" s="16"/>
      <c r="G50" s="16"/>
      <c r="H50" s="16"/>
      <c r="I50" s="16"/>
      <c r="J50" s="16"/>
    </row>
    <row r="51" spans="1:10" x14ac:dyDescent="0.2">
      <c r="A51" s="16"/>
      <c r="B51" s="16"/>
      <c r="C51" s="16"/>
      <c r="D51" s="16"/>
      <c r="E51" s="16"/>
      <c r="F51" s="16"/>
      <c r="G51" s="16"/>
      <c r="H51" s="16"/>
      <c r="I51" s="16"/>
      <c r="J51" s="16"/>
    </row>
    <row r="52" spans="1:10" x14ac:dyDescent="0.2">
      <c r="A52" s="16"/>
      <c r="B52" s="16"/>
      <c r="C52" s="16"/>
      <c r="D52" s="16"/>
      <c r="E52" s="16"/>
      <c r="F52" s="16"/>
      <c r="G52" s="16"/>
      <c r="H52" s="16"/>
      <c r="I52" s="16"/>
      <c r="J52" s="16"/>
    </row>
    <row r="53" spans="1:10" x14ac:dyDescent="0.2">
      <c r="A53" s="16"/>
      <c r="B53" s="16"/>
      <c r="C53" s="16"/>
      <c r="D53" s="16"/>
      <c r="E53" s="16"/>
      <c r="F53" s="16"/>
      <c r="G53" s="16"/>
      <c r="H53" s="16"/>
      <c r="I53" s="16"/>
      <c r="J53" s="16"/>
    </row>
    <row r="54" spans="1:10" x14ac:dyDescent="0.2">
      <c r="A54" s="16"/>
      <c r="B54" s="16"/>
      <c r="C54" s="16"/>
      <c r="D54" s="16"/>
      <c r="E54" s="16"/>
      <c r="F54" s="16"/>
      <c r="G54" s="16"/>
      <c r="H54" s="16"/>
      <c r="I54" s="16"/>
      <c r="J54" s="16"/>
    </row>
    <row r="55" spans="1:10" x14ac:dyDescent="0.2">
      <c r="A55" s="16"/>
      <c r="B55" s="16"/>
      <c r="C55" s="16"/>
      <c r="D55" s="16"/>
      <c r="E55" s="16"/>
      <c r="F55" s="16"/>
      <c r="G55" s="16"/>
      <c r="H55" s="16"/>
      <c r="I55" s="16"/>
      <c r="J55" s="16"/>
    </row>
    <row r="56" spans="1:10" x14ac:dyDescent="0.2">
      <c r="A56" s="16"/>
      <c r="B56" s="16"/>
      <c r="C56" s="16"/>
      <c r="D56" s="16"/>
      <c r="E56" s="16"/>
      <c r="F56" s="16"/>
      <c r="G56" s="16"/>
      <c r="H56" s="16"/>
      <c r="I56" s="16"/>
      <c r="J56" s="16"/>
    </row>
    <row r="57" spans="1:10" x14ac:dyDescent="0.2">
      <c r="A57" s="16"/>
      <c r="B57" s="16"/>
      <c r="C57" s="16"/>
      <c r="D57" s="16"/>
      <c r="E57" s="16"/>
      <c r="F57" s="16"/>
      <c r="G57" s="16"/>
      <c r="H57" s="16"/>
      <c r="I57" s="16"/>
      <c r="J57" s="16"/>
    </row>
    <row r="58" spans="1:10" x14ac:dyDescent="0.2">
      <c r="A58" s="16"/>
      <c r="B58" s="16"/>
      <c r="C58" s="16"/>
      <c r="D58" s="16"/>
      <c r="E58" s="16"/>
      <c r="F58" s="16"/>
      <c r="G58" s="16"/>
      <c r="H58" s="16"/>
      <c r="I58" s="16"/>
      <c r="J58" s="16"/>
    </row>
    <row r="59" spans="1:10" x14ac:dyDescent="0.2">
      <c r="A59" s="16"/>
      <c r="B59" s="16"/>
      <c r="C59" s="16"/>
      <c r="D59" s="16"/>
      <c r="E59" s="16"/>
      <c r="F59" s="16"/>
      <c r="G59" s="16"/>
      <c r="H59" s="16"/>
      <c r="I59" s="16"/>
      <c r="J59" s="16"/>
    </row>
    <row r="60" spans="1:10" x14ac:dyDescent="0.2">
      <c r="A60" s="16"/>
      <c r="B60" s="16"/>
      <c r="C60" s="16"/>
      <c r="D60" s="16"/>
      <c r="E60" s="16"/>
      <c r="F60" s="16"/>
      <c r="G60" s="16"/>
      <c r="H60" s="16"/>
      <c r="I60" s="16"/>
      <c r="J60" s="16"/>
    </row>
    <row r="61" spans="1:10" x14ac:dyDescent="0.2">
      <c r="A61" s="16"/>
      <c r="B61" s="16"/>
      <c r="C61" s="16"/>
      <c r="D61" s="16"/>
      <c r="E61" s="16"/>
      <c r="F61" s="16"/>
      <c r="G61" s="16"/>
      <c r="H61" s="16"/>
      <c r="I61" s="16"/>
      <c r="J61" s="16"/>
    </row>
    <row r="62" spans="1:10" x14ac:dyDescent="0.2">
      <c r="A62" s="16"/>
      <c r="B62" s="16"/>
      <c r="C62" s="16"/>
      <c r="D62" s="16"/>
      <c r="E62" s="16"/>
      <c r="F62" s="16"/>
      <c r="G62" s="16"/>
      <c r="H62" s="16"/>
      <c r="I62" s="16"/>
      <c r="J62" s="16"/>
    </row>
    <row r="63" spans="1:10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6"/>
    </row>
    <row r="64" spans="1:10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</row>
    <row r="65" spans="1:10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</row>
    <row r="66" spans="1:10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</row>
    <row r="67" spans="1:10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</row>
    <row r="68" spans="1:10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</row>
    <row r="69" spans="1:10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</row>
    <row r="70" spans="1:10" x14ac:dyDescent="0.2">
      <c r="A70" s="13"/>
      <c r="B70" s="13"/>
      <c r="C70" s="13"/>
      <c r="D70" s="13"/>
      <c r="E70" s="13"/>
      <c r="F70" s="13"/>
      <c r="G70" s="13"/>
      <c r="H70" s="13"/>
      <c r="I70" s="13"/>
      <c r="J70" s="13"/>
    </row>
    <row r="71" spans="1:10" x14ac:dyDescent="0.2">
      <c r="A71" s="13"/>
      <c r="B71" s="13"/>
      <c r="C71" s="13"/>
      <c r="D71" s="13"/>
      <c r="E71" s="13"/>
      <c r="F71" s="13"/>
      <c r="G71" s="13"/>
      <c r="H71" s="13"/>
      <c r="I71" s="13"/>
      <c r="J71" s="13"/>
    </row>
    <row r="72" spans="1:10" x14ac:dyDescent="0.2">
      <c r="A72" s="13"/>
      <c r="B72" s="13"/>
      <c r="C72" s="13"/>
      <c r="D72" s="13"/>
      <c r="E72" s="13"/>
      <c r="F72" s="13"/>
      <c r="G72" s="13"/>
      <c r="H72" s="13"/>
      <c r="I72" s="13"/>
      <c r="J72" s="13"/>
    </row>
    <row r="73" spans="1:10" x14ac:dyDescent="0.2">
      <c r="A73" s="13"/>
      <c r="B73" s="13"/>
      <c r="C73" s="13"/>
      <c r="D73" s="13"/>
      <c r="E73" s="13"/>
      <c r="F73" s="13"/>
      <c r="G73" s="13"/>
      <c r="H73" s="13"/>
      <c r="I73" s="13"/>
      <c r="J73" s="13"/>
    </row>
    <row r="74" spans="1:10" x14ac:dyDescent="0.2">
      <c r="A74" s="13"/>
      <c r="B74" s="13"/>
      <c r="C74" s="13"/>
      <c r="D74" s="13"/>
      <c r="E74" s="13"/>
      <c r="F74" s="13"/>
      <c r="G74" s="13"/>
      <c r="H74" s="13"/>
      <c r="I74" s="13"/>
      <c r="J74" s="13"/>
    </row>
    <row r="75" spans="1:10" x14ac:dyDescent="0.2">
      <c r="A75" s="13"/>
      <c r="B75" s="13"/>
      <c r="C75" s="13"/>
      <c r="D75" s="13"/>
      <c r="E75" s="13"/>
      <c r="F75" s="13"/>
      <c r="G75" s="13"/>
      <c r="H75" s="13"/>
      <c r="I75" s="13"/>
      <c r="J75" s="13"/>
    </row>
    <row r="76" spans="1:10" x14ac:dyDescent="0.2">
      <c r="A76" s="13"/>
      <c r="B76" s="13"/>
      <c r="C76" s="13"/>
      <c r="D76" s="13"/>
      <c r="E76" s="13"/>
      <c r="F76" s="13"/>
      <c r="G76" s="13"/>
      <c r="H76" s="13"/>
      <c r="I76" s="13"/>
      <c r="J76" s="13"/>
    </row>
    <row r="77" spans="1:10" x14ac:dyDescent="0.2">
      <c r="A77" s="13"/>
      <c r="B77" s="13"/>
      <c r="C77" s="13"/>
      <c r="D77" s="13"/>
      <c r="E77" s="13"/>
      <c r="F77" s="13"/>
      <c r="G77" s="13"/>
      <c r="H77" s="13"/>
      <c r="I77" s="13"/>
      <c r="J77" s="13"/>
    </row>
    <row r="78" spans="1:10" x14ac:dyDescent="0.2">
      <c r="A78" s="13"/>
      <c r="B78" s="13"/>
      <c r="C78" s="13"/>
      <c r="D78" s="13"/>
      <c r="E78" s="13"/>
      <c r="F78" s="13"/>
      <c r="G78" s="13"/>
      <c r="H78" s="13"/>
      <c r="I78" s="13"/>
      <c r="J78" s="13"/>
    </row>
    <row r="79" spans="1:10" x14ac:dyDescent="0.2">
      <c r="A79" s="13"/>
      <c r="B79" s="13"/>
      <c r="C79" s="13"/>
      <c r="D79" s="13"/>
      <c r="E79" s="13"/>
      <c r="F79" s="13"/>
      <c r="G79" s="13"/>
      <c r="H79" s="13"/>
      <c r="I79" s="13"/>
      <c r="J79" s="13"/>
    </row>
    <row r="80" spans="1:10" x14ac:dyDescent="0.2">
      <c r="A80" s="13"/>
      <c r="B80" s="13"/>
      <c r="C80" s="13"/>
      <c r="D80" s="13"/>
      <c r="E80" s="13"/>
      <c r="F80" s="13"/>
      <c r="G80" s="13"/>
      <c r="H80" s="13"/>
      <c r="I80" s="13"/>
      <c r="J80" s="13"/>
    </row>
    <row r="81" spans="1:76" x14ac:dyDescent="0.2">
      <c r="A81" s="13"/>
      <c r="B81" s="13"/>
      <c r="C81" s="13"/>
      <c r="D81" s="13"/>
      <c r="E81" s="13"/>
      <c r="F81" s="13"/>
      <c r="G81" s="13"/>
      <c r="H81" s="13"/>
      <c r="I81" s="13"/>
      <c r="J81" s="13"/>
    </row>
    <row r="82" spans="1:76" s="13" customFormat="1" x14ac:dyDescent="0.2"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7"/>
      <c r="AH82" s="17"/>
      <c r="AI82" s="17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</row>
    <row r="83" spans="1:76" s="13" customFormat="1" x14ac:dyDescent="0.2"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7"/>
      <c r="AH83" s="17"/>
      <c r="AI83" s="17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</row>
    <row r="84" spans="1:76" s="13" customFormat="1" x14ac:dyDescent="0.2"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7"/>
      <c r="AH84" s="17"/>
      <c r="AI84" s="17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</row>
    <row r="85" spans="1:76" s="13" customFormat="1" x14ac:dyDescent="0.2"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7"/>
      <c r="AH85" s="17"/>
      <c r="AI85" s="17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</row>
    <row r="86" spans="1:76" s="13" customFormat="1" x14ac:dyDescent="0.2"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7"/>
      <c r="AH86" s="17"/>
      <c r="AI86" s="17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</row>
    <row r="87" spans="1:76" s="13" customFormat="1" x14ac:dyDescent="0.2"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7"/>
      <c r="AH87" s="17"/>
      <c r="AI87" s="17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</row>
    <row r="88" spans="1:76" s="13" customFormat="1" x14ac:dyDescent="0.2"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7"/>
      <c r="AH88" s="17"/>
      <c r="AI88" s="17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</row>
    <row r="89" spans="1:76" s="13" customFormat="1" x14ac:dyDescent="0.2"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7"/>
      <c r="AH89" s="17"/>
      <c r="AI89" s="17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</row>
    <row r="90" spans="1:76" s="13" customFormat="1" x14ac:dyDescent="0.2"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7"/>
      <c r="AH90" s="17"/>
      <c r="AI90" s="17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</row>
    <row r="91" spans="1:76" s="13" customFormat="1" x14ac:dyDescent="0.2"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7"/>
      <c r="AH91" s="17"/>
      <c r="AI91" s="17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</row>
    <row r="92" spans="1:76" s="13" customFormat="1" x14ac:dyDescent="0.2"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7"/>
      <c r="AH92" s="17"/>
      <c r="AI92" s="17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</row>
    <row r="93" spans="1:76" s="13" customFormat="1" x14ac:dyDescent="0.2"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7"/>
      <c r="AH93" s="17"/>
      <c r="AI93" s="17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</row>
    <row r="94" spans="1:76" s="13" customFormat="1" x14ac:dyDescent="0.2"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7"/>
      <c r="AH94" s="17"/>
      <c r="AI94" s="17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</row>
    <row r="95" spans="1:76" s="13" customFormat="1" x14ac:dyDescent="0.2"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7"/>
      <c r="AH95" s="17"/>
      <c r="AI95" s="17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</row>
    <row r="96" spans="1:76" s="13" customFormat="1" x14ac:dyDescent="0.2"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</row>
    <row r="97" spans="11:76" s="13" customFormat="1" x14ac:dyDescent="0.2"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</row>
    <row r="98" spans="11:76" s="13" customFormat="1" x14ac:dyDescent="0.2"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</row>
    <row r="99" spans="11:76" s="13" customFormat="1" x14ac:dyDescent="0.2"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</row>
    <row r="100" spans="11:76" s="13" customFormat="1" x14ac:dyDescent="0.2"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</row>
    <row r="101" spans="11:76" s="13" customFormat="1" x14ac:dyDescent="0.2"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</row>
    <row r="102" spans="11:76" s="13" customFormat="1" x14ac:dyDescent="0.2"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</row>
    <row r="103" spans="11:76" s="13" customFormat="1" x14ac:dyDescent="0.2"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</row>
    <row r="104" spans="11:76" s="13" customFormat="1" x14ac:dyDescent="0.2"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</row>
    <row r="105" spans="11:76" s="13" customFormat="1" x14ac:dyDescent="0.2"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</row>
    <row r="106" spans="11:76" s="13" customFormat="1" x14ac:dyDescent="0.2"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</row>
    <row r="107" spans="11:76" s="13" customFormat="1" x14ac:dyDescent="0.2"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</row>
    <row r="108" spans="11:76" s="13" customFormat="1" x14ac:dyDescent="0.2"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</row>
    <row r="109" spans="11:76" s="13" customFormat="1" x14ac:dyDescent="0.2"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</row>
    <row r="110" spans="11:76" s="13" customFormat="1" x14ac:dyDescent="0.2"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</row>
    <row r="111" spans="11:76" s="13" customFormat="1" x14ac:dyDescent="0.2"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</row>
    <row r="112" spans="11:76" s="13" customFormat="1" x14ac:dyDescent="0.2"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</row>
    <row r="113" spans="11:76" s="13" customFormat="1" x14ac:dyDescent="0.2"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</row>
    <row r="114" spans="11:76" s="13" customFormat="1" x14ac:dyDescent="0.2"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</row>
    <row r="115" spans="11:76" s="13" customFormat="1" x14ac:dyDescent="0.2"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</row>
    <row r="116" spans="11:76" s="13" customFormat="1" x14ac:dyDescent="0.2"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</row>
    <row r="117" spans="11:76" s="13" customFormat="1" x14ac:dyDescent="0.2"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</row>
    <row r="118" spans="11:76" s="13" customFormat="1" x14ac:dyDescent="0.2"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</row>
    <row r="119" spans="11:76" s="13" customFormat="1" x14ac:dyDescent="0.2"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</row>
    <row r="120" spans="11:76" s="13" customFormat="1" x14ac:dyDescent="0.2"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</row>
    <row r="121" spans="11:76" s="13" customFormat="1" x14ac:dyDescent="0.2"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</row>
    <row r="122" spans="11:76" s="13" customFormat="1" x14ac:dyDescent="0.2"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</row>
    <row r="123" spans="11:76" s="13" customFormat="1" x14ac:dyDescent="0.2"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</row>
    <row r="124" spans="11:76" s="13" customFormat="1" x14ac:dyDescent="0.2"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</row>
    <row r="125" spans="11:76" s="13" customFormat="1" x14ac:dyDescent="0.2"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</row>
    <row r="126" spans="11:76" s="13" customFormat="1" x14ac:dyDescent="0.2"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</row>
    <row r="127" spans="11:76" s="13" customFormat="1" x14ac:dyDescent="0.2"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</row>
    <row r="128" spans="11:76" s="13" customFormat="1" x14ac:dyDescent="0.2"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</row>
    <row r="129" spans="11:76" s="13" customFormat="1" x14ac:dyDescent="0.2"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</row>
    <row r="130" spans="11:76" s="13" customFormat="1" x14ac:dyDescent="0.2"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</row>
    <row r="131" spans="11:76" s="13" customFormat="1" x14ac:dyDescent="0.2"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</row>
    <row r="132" spans="11:76" s="13" customFormat="1" x14ac:dyDescent="0.2"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</row>
    <row r="133" spans="11:76" s="13" customFormat="1" x14ac:dyDescent="0.2"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</row>
    <row r="134" spans="11:76" s="13" customFormat="1" x14ac:dyDescent="0.2"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</row>
    <row r="135" spans="11:76" s="13" customFormat="1" x14ac:dyDescent="0.2"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</row>
    <row r="136" spans="11:76" s="13" customFormat="1" x14ac:dyDescent="0.2"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</row>
    <row r="137" spans="11:76" s="13" customFormat="1" x14ac:dyDescent="0.2"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</row>
    <row r="138" spans="11:76" s="13" customFormat="1" x14ac:dyDescent="0.2"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</row>
    <row r="139" spans="11:76" s="13" customFormat="1" x14ac:dyDescent="0.2"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</row>
    <row r="140" spans="11:76" s="13" customFormat="1" x14ac:dyDescent="0.2"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</row>
    <row r="141" spans="11:76" s="13" customFormat="1" x14ac:dyDescent="0.2"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</row>
    <row r="142" spans="11:76" s="13" customFormat="1" x14ac:dyDescent="0.2"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</row>
    <row r="143" spans="11:76" s="13" customFormat="1" x14ac:dyDescent="0.2"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</row>
    <row r="144" spans="11:76" s="13" customFormat="1" x14ac:dyDescent="0.2"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</row>
    <row r="145" spans="11:76" s="13" customFormat="1" x14ac:dyDescent="0.2"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</row>
    <row r="146" spans="11:76" s="13" customFormat="1" x14ac:dyDescent="0.2"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</row>
    <row r="147" spans="11:76" s="13" customFormat="1" x14ac:dyDescent="0.2"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</row>
    <row r="148" spans="11:76" s="13" customFormat="1" x14ac:dyDescent="0.2"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</row>
    <row r="149" spans="11:76" s="13" customFormat="1" x14ac:dyDescent="0.2"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</row>
    <row r="150" spans="11:76" s="13" customFormat="1" x14ac:dyDescent="0.2"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</row>
    <row r="151" spans="11:76" s="13" customFormat="1" x14ac:dyDescent="0.2"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</row>
    <row r="152" spans="11:76" s="13" customFormat="1" x14ac:dyDescent="0.2"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</row>
    <row r="153" spans="11:76" s="13" customFormat="1" x14ac:dyDescent="0.2"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</row>
    <row r="154" spans="11:76" s="13" customFormat="1" x14ac:dyDescent="0.2"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</row>
    <row r="155" spans="11:76" s="13" customFormat="1" x14ac:dyDescent="0.2"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</row>
    <row r="156" spans="11:76" s="13" customFormat="1" x14ac:dyDescent="0.2"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</row>
    <row r="157" spans="11:76" s="13" customFormat="1" x14ac:dyDescent="0.2"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</row>
    <row r="158" spans="11:76" s="13" customFormat="1" x14ac:dyDescent="0.2"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</row>
    <row r="159" spans="11:76" s="13" customFormat="1" x14ac:dyDescent="0.2"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</row>
    <row r="160" spans="11:76" s="13" customFormat="1" x14ac:dyDescent="0.2"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</row>
    <row r="161" spans="11:76" s="13" customFormat="1" x14ac:dyDescent="0.2"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</row>
    <row r="162" spans="11:76" s="13" customFormat="1" x14ac:dyDescent="0.2"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</row>
    <row r="163" spans="11:76" s="13" customFormat="1" x14ac:dyDescent="0.2"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</row>
    <row r="164" spans="11:76" s="13" customFormat="1" x14ac:dyDescent="0.2"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</row>
    <row r="165" spans="11:76" s="13" customFormat="1" x14ac:dyDescent="0.2"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</row>
    <row r="166" spans="11:76" s="13" customFormat="1" x14ac:dyDescent="0.2"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</row>
    <row r="167" spans="11:76" s="13" customFormat="1" x14ac:dyDescent="0.2"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</row>
    <row r="168" spans="11:76" s="13" customFormat="1" x14ac:dyDescent="0.2"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</row>
    <row r="169" spans="11:76" s="13" customFormat="1" x14ac:dyDescent="0.2"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</row>
    <row r="170" spans="11:76" s="13" customFormat="1" x14ac:dyDescent="0.2"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</row>
    <row r="171" spans="11:76" s="13" customFormat="1" x14ac:dyDescent="0.2"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</row>
    <row r="172" spans="11:76" s="13" customFormat="1" x14ac:dyDescent="0.2"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</row>
    <row r="173" spans="11:76" s="13" customFormat="1" x14ac:dyDescent="0.2"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</row>
    <row r="174" spans="11:76" s="13" customFormat="1" x14ac:dyDescent="0.2"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</row>
    <row r="175" spans="11:76" s="13" customFormat="1" x14ac:dyDescent="0.2"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</row>
    <row r="176" spans="11:76" s="13" customFormat="1" x14ac:dyDescent="0.2"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</row>
    <row r="177" spans="11:76" s="13" customFormat="1" x14ac:dyDescent="0.2"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</row>
    <row r="178" spans="11:76" s="13" customFormat="1" x14ac:dyDescent="0.2"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</row>
    <row r="179" spans="11:76" s="13" customFormat="1" x14ac:dyDescent="0.2"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</row>
    <row r="180" spans="11:76" s="13" customFormat="1" x14ac:dyDescent="0.2"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</row>
    <row r="181" spans="11:76" s="13" customFormat="1" x14ac:dyDescent="0.2"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</row>
    <row r="182" spans="11:76" s="13" customFormat="1" x14ac:dyDescent="0.2"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</row>
    <row r="183" spans="11:76" s="13" customFormat="1" x14ac:dyDescent="0.2"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</row>
    <row r="184" spans="11:76" s="13" customFormat="1" x14ac:dyDescent="0.2"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</row>
    <row r="185" spans="11:76" s="13" customFormat="1" x14ac:dyDescent="0.2"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</row>
    <row r="186" spans="11:76" s="13" customFormat="1" x14ac:dyDescent="0.2"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</row>
    <row r="187" spans="11:76" s="13" customFormat="1" x14ac:dyDescent="0.2"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</row>
    <row r="188" spans="11:76" s="13" customFormat="1" x14ac:dyDescent="0.2"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</row>
    <row r="189" spans="11:76" s="13" customFormat="1" x14ac:dyDescent="0.2"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</row>
    <row r="190" spans="11:76" s="13" customFormat="1" x14ac:dyDescent="0.2"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</row>
    <row r="191" spans="11:76" s="13" customFormat="1" x14ac:dyDescent="0.2"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</row>
    <row r="192" spans="11:76" s="13" customFormat="1" x14ac:dyDescent="0.2"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</row>
    <row r="193" spans="11:76" s="13" customFormat="1" x14ac:dyDescent="0.2"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</row>
    <row r="194" spans="11:76" s="13" customFormat="1" x14ac:dyDescent="0.2"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</row>
    <row r="195" spans="11:76" s="13" customFormat="1" x14ac:dyDescent="0.2"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</row>
    <row r="196" spans="11:76" s="13" customFormat="1" x14ac:dyDescent="0.2"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</row>
    <row r="197" spans="11:76" s="13" customFormat="1" x14ac:dyDescent="0.2"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</row>
    <row r="198" spans="11:76" s="13" customFormat="1" x14ac:dyDescent="0.2"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</row>
    <row r="199" spans="11:76" s="13" customFormat="1" x14ac:dyDescent="0.2"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</row>
    <row r="200" spans="11:76" s="13" customFormat="1" x14ac:dyDescent="0.2"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</row>
    <row r="201" spans="11:76" s="13" customFormat="1" x14ac:dyDescent="0.2"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</row>
    <row r="202" spans="11:76" s="13" customFormat="1" x14ac:dyDescent="0.2"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</row>
    <row r="203" spans="11:76" s="13" customFormat="1" x14ac:dyDescent="0.2"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</row>
    <row r="204" spans="11:76" s="13" customFormat="1" x14ac:dyDescent="0.2"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</row>
    <row r="205" spans="11:76" s="13" customFormat="1" x14ac:dyDescent="0.2"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</row>
    <row r="206" spans="11:76" s="13" customFormat="1" x14ac:dyDescent="0.2"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</row>
    <row r="207" spans="11:76" s="13" customFormat="1" x14ac:dyDescent="0.2"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</row>
    <row r="208" spans="11:76" s="13" customFormat="1" x14ac:dyDescent="0.2"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</row>
    <row r="209" spans="11:76" s="13" customFormat="1" x14ac:dyDescent="0.2"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</row>
    <row r="210" spans="11:76" s="13" customFormat="1" x14ac:dyDescent="0.2"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</row>
    <row r="211" spans="11:76" s="13" customFormat="1" x14ac:dyDescent="0.2"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</row>
    <row r="212" spans="11:76" s="13" customFormat="1" x14ac:dyDescent="0.2"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</row>
    <row r="213" spans="11:76" s="13" customFormat="1" x14ac:dyDescent="0.2"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</row>
    <row r="214" spans="11:76" s="13" customFormat="1" x14ac:dyDescent="0.2"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</row>
    <row r="215" spans="11:76" s="13" customFormat="1" x14ac:dyDescent="0.2"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</row>
    <row r="216" spans="11:76" s="13" customFormat="1" x14ac:dyDescent="0.2"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</row>
    <row r="217" spans="11:76" s="13" customFormat="1" x14ac:dyDescent="0.2"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</row>
    <row r="218" spans="11:76" s="13" customFormat="1" x14ac:dyDescent="0.2"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</row>
    <row r="219" spans="11:76" s="13" customFormat="1" x14ac:dyDescent="0.2"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</row>
    <row r="220" spans="11:76" s="13" customFormat="1" x14ac:dyDescent="0.2"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</row>
    <row r="221" spans="11:76" s="13" customFormat="1" x14ac:dyDescent="0.2"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</row>
    <row r="222" spans="11:76" s="13" customFormat="1" x14ac:dyDescent="0.2"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</row>
    <row r="223" spans="11:76" s="13" customFormat="1" x14ac:dyDescent="0.2"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</row>
    <row r="224" spans="11:76" s="13" customFormat="1" x14ac:dyDescent="0.2"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</row>
    <row r="225" spans="11:76" s="13" customFormat="1" x14ac:dyDescent="0.2"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</row>
    <row r="226" spans="11:76" s="13" customFormat="1" x14ac:dyDescent="0.2"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</row>
    <row r="227" spans="11:76" s="13" customFormat="1" x14ac:dyDescent="0.2"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</row>
    <row r="228" spans="11:76" s="13" customFormat="1" x14ac:dyDescent="0.2"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</row>
    <row r="229" spans="11:76" s="13" customFormat="1" x14ac:dyDescent="0.2"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</row>
    <row r="230" spans="11:76" s="13" customFormat="1" x14ac:dyDescent="0.2"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</row>
    <row r="231" spans="11:76" s="13" customFormat="1" x14ac:dyDescent="0.2"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</row>
    <row r="232" spans="11:76" s="13" customFormat="1" x14ac:dyDescent="0.2"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</row>
    <row r="233" spans="11:76" s="13" customFormat="1" x14ac:dyDescent="0.2"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</row>
    <row r="234" spans="11:76" s="13" customFormat="1" x14ac:dyDescent="0.2"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</row>
    <row r="235" spans="11:76" s="13" customFormat="1" x14ac:dyDescent="0.2"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</row>
    <row r="236" spans="11:76" s="13" customFormat="1" x14ac:dyDescent="0.2"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</row>
    <row r="237" spans="11:76" s="13" customFormat="1" x14ac:dyDescent="0.2"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</row>
    <row r="238" spans="11:76" s="13" customFormat="1" x14ac:dyDescent="0.2"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</row>
    <row r="239" spans="11:76" s="13" customFormat="1" x14ac:dyDescent="0.2"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</row>
    <row r="240" spans="11:76" s="13" customFormat="1" x14ac:dyDescent="0.2"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</row>
    <row r="241" spans="11:76" s="13" customFormat="1" x14ac:dyDescent="0.2"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</row>
    <row r="242" spans="11:76" s="13" customFormat="1" x14ac:dyDescent="0.2"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</row>
    <row r="243" spans="11:76" s="13" customFormat="1" x14ac:dyDescent="0.2"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</row>
    <row r="244" spans="11:76" s="13" customFormat="1" x14ac:dyDescent="0.2"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</row>
    <row r="245" spans="11:76" s="13" customFormat="1" x14ac:dyDescent="0.2"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</row>
    <row r="246" spans="11:76" s="13" customFormat="1" x14ac:dyDescent="0.2"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</row>
    <row r="247" spans="11:76" s="13" customFormat="1" x14ac:dyDescent="0.2"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</row>
    <row r="248" spans="11:76" s="13" customFormat="1" x14ac:dyDescent="0.2"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</row>
    <row r="249" spans="11:76" s="13" customFormat="1" x14ac:dyDescent="0.2"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</row>
    <row r="250" spans="11:76" s="13" customFormat="1" x14ac:dyDescent="0.2"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</row>
    <row r="251" spans="11:76" s="13" customFormat="1" x14ac:dyDescent="0.2"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</row>
    <row r="252" spans="11:76" s="13" customFormat="1" x14ac:dyDescent="0.2"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</row>
    <row r="253" spans="11:76" s="13" customFormat="1" x14ac:dyDescent="0.2"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</row>
    <row r="254" spans="11:76" s="13" customFormat="1" x14ac:dyDescent="0.2"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</row>
    <row r="255" spans="11:76" s="13" customFormat="1" x14ac:dyDescent="0.2"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</row>
    <row r="256" spans="11:76" s="13" customFormat="1" x14ac:dyDescent="0.2"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</row>
    <row r="257" spans="11:150" s="13" customFormat="1" x14ac:dyDescent="0.2"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</row>
    <row r="258" spans="11:150" s="13" customFormat="1" x14ac:dyDescent="0.2"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</row>
    <row r="259" spans="11:150" s="13" customFormat="1" x14ac:dyDescent="0.2"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</row>
    <row r="260" spans="11:150" s="13" customFormat="1" x14ac:dyDescent="0.2"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</row>
    <row r="261" spans="11:150" s="13" customFormat="1" x14ac:dyDescent="0.2"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</row>
    <row r="262" spans="11:150" s="13" customFormat="1" x14ac:dyDescent="0.2"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</row>
    <row r="263" spans="11:150" s="4" customFormat="1" x14ac:dyDescent="0.2"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</row>
    <row r="264" spans="11:150" s="4" customFormat="1" x14ac:dyDescent="0.2"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</row>
    <row r="265" spans="11:150" s="4" customFormat="1" x14ac:dyDescent="0.2"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</row>
    <row r="266" spans="11:150" s="4" customFormat="1" x14ac:dyDescent="0.2"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</row>
  </sheetData>
  <sheetProtection sheet="1" selectLockedCells="1"/>
  <protectedRanges>
    <protectedRange password="A1B8" sqref="F5:I5" name="Einträge"/>
  </protectedRanges>
  <dataConsolidate/>
  <customSheetViews>
    <customSheetView guid="{7591191C-1CA9-4972-9010-ACE08669645F}" showPageBreaks="1" showGridLines="0" fitToPage="1" printArea="1" hiddenRows="1" hiddenColumns="1">
      <selection activeCell="G7" sqref="G7"/>
      <pageMargins left="0.43307086614173229" right="0.19685039370078741" top="0.39370078740157483" bottom="0.39370078740157483" header="0.27559055118110237" footer="0.6692913385826772"/>
      <printOptions verticalCentered="1"/>
      <pageSetup paperSize="9" scale="81" orientation="landscape" r:id="rId1"/>
      <headerFooter alignWithMargins="0"/>
    </customSheetView>
    <customSheetView guid="{41CE2737-3F33-45D4-9A5B-FEF61FEC26BB}" showPageBreaks="1" showGridLines="0" fitToPage="1" printArea="1" hiddenRows="1" hiddenColumns="1" topLeftCell="A7">
      <selection activeCell="B24" sqref="B24"/>
      <pageMargins left="0.43307086614173229" right="0.19685039370078741" top="0.39370078740157483" bottom="0.39370078740157483" header="0.27559055118110237" footer="0.6692913385826772"/>
      <printOptions verticalCentered="1"/>
      <pageSetup paperSize="9" scale="81" orientation="landscape" r:id="rId2"/>
      <headerFooter alignWithMargins="0"/>
    </customSheetView>
    <customSheetView guid="{028D363B-29C8-43E5-828B-5B5C239ABCB7}" showPageBreaks="1" showGridLines="0" fitToPage="1" printArea="1" hiddenRows="1" hiddenColumns="1">
      <selection activeCell="H11" sqref="H11"/>
      <pageMargins left="0.43307086614173229" right="0.19685039370078741" top="0.39370078740157483" bottom="0.39370078740157483" header="0.27559055118110237" footer="0.6692913385826772"/>
      <printOptions verticalCentered="1"/>
      <pageSetup paperSize="9" scale="78" orientation="landscape" r:id="rId3"/>
      <headerFooter alignWithMargins="0"/>
    </customSheetView>
  </customSheetViews>
  <mergeCells count="15">
    <mergeCell ref="E31:H31"/>
    <mergeCell ref="I21:J21"/>
    <mergeCell ref="E22:H22"/>
    <mergeCell ref="E23:H23"/>
    <mergeCell ref="E26:H26"/>
    <mergeCell ref="E27:H27"/>
    <mergeCell ref="E30:H30"/>
    <mergeCell ref="I14:J14"/>
    <mergeCell ref="F2:J2"/>
    <mergeCell ref="C5:E5"/>
    <mergeCell ref="I7:J7"/>
    <mergeCell ref="F3:F4"/>
    <mergeCell ref="H3:I4"/>
    <mergeCell ref="H5:I5"/>
    <mergeCell ref="G3:G4"/>
  </mergeCells>
  <conditionalFormatting sqref="C8">
    <cfRule type="cellIs" dxfId="0" priority="1" stopIfTrue="1" operator="greaterThan">
      <formula>""""""</formula>
    </cfRule>
  </conditionalFormatting>
  <dataValidations count="1">
    <dataValidation type="decimal" operator="greaterThanOrEqual" allowBlank="1" showInputMessage="1" showErrorMessage="1" sqref="F5" xr:uid="{00000000-0002-0000-0100-000000000000}">
      <formula1>6</formula1>
    </dataValidation>
  </dataValidations>
  <hyperlinks>
    <hyperlink ref="I14" r:id="rId4" display="www.auma.de" xr:uid="{00000000-0004-0000-0100-000000000000}"/>
    <hyperlink ref="I21" r:id="rId5" display="www.standkonfigurator.de" xr:uid="{00000000-0004-0000-0100-000001000000}"/>
  </hyperlinks>
  <printOptions verticalCentered="1"/>
  <pageMargins left="0.43307086614173229" right="0.19685039370078741" top="0.39370078740157483" bottom="0.39370078740157483" header="0.27559055118110237" footer="0.6692913385826772"/>
  <pageSetup paperSize="9" scale="81" orientation="landscape" r:id="rId6"/>
  <headerFooter alignWithMargins="0"/>
  <drawing r:id="rId7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1000000}">
          <x14:formula1>
            <xm:f>DropDown!$C$9:$C$11</xm:f>
          </x14:formula1>
          <xm:sqref>H5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theme="2"/>
    <pageSetUpPr fitToPage="1"/>
  </sheetPr>
  <dimension ref="A1:H36"/>
  <sheetViews>
    <sheetView workbookViewId="0">
      <selection activeCell="F29" sqref="F29"/>
    </sheetView>
  </sheetViews>
  <sheetFormatPr baseColWidth="10" defaultRowHeight="12.75" x14ac:dyDescent="0.2"/>
  <cols>
    <col min="1" max="1" width="32.42578125" bestFit="1" customWidth="1"/>
    <col min="2" max="2" width="10.85546875" bestFit="1" customWidth="1"/>
    <col min="3" max="3" width="47.85546875" bestFit="1" customWidth="1"/>
    <col min="4" max="4" width="9.85546875" bestFit="1" customWidth="1"/>
    <col min="5" max="5" width="50.42578125" style="51" bestFit="1" customWidth="1"/>
    <col min="6" max="6" width="38" customWidth="1"/>
  </cols>
  <sheetData>
    <row r="1" spans="1:8" x14ac:dyDescent="0.2">
      <c r="A1" s="49"/>
      <c r="B1" s="49"/>
      <c r="C1" s="49"/>
      <c r="D1" s="49"/>
      <c r="E1" s="50"/>
      <c r="F1" s="49"/>
      <c r="G1" s="49"/>
      <c r="H1" s="49"/>
    </row>
    <row r="2" spans="1:8" x14ac:dyDescent="0.2">
      <c r="A2" s="48"/>
      <c r="B2" s="32"/>
      <c r="C2" s="32"/>
      <c r="D2" s="57"/>
      <c r="E2" s="82"/>
    </row>
    <row r="3" spans="1:8" x14ac:dyDescent="0.2">
      <c r="B3" s="80"/>
      <c r="C3" s="81"/>
      <c r="D3" s="57"/>
      <c r="E3" s="83"/>
    </row>
    <row r="4" spans="1:8" ht="15" customHeight="1" x14ac:dyDescent="0.2">
      <c r="B4" s="80"/>
      <c r="C4" s="81"/>
      <c r="D4" s="57"/>
      <c r="E4" s="83"/>
    </row>
    <row r="5" spans="1:8" ht="15" customHeight="1" x14ac:dyDescent="0.2">
      <c r="B5" s="26"/>
      <c r="C5" s="67"/>
      <c r="D5" s="21"/>
    </row>
    <row r="6" spans="1:8" x14ac:dyDescent="0.2">
      <c r="B6" s="26"/>
      <c r="C6" s="84"/>
      <c r="D6" s="85"/>
      <c r="E6" s="84"/>
      <c r="F6" s="85"/>
    </row>
    <row r="7" spans="1:8" x14ac:dyDescent="0.2">
      <c r="B7" s="26"/>
      <c r="C7" s="86"/>
      <c r="D7" s="87"/>
      <c r="E7" s="88"/>
      <c r="F7" s="87"/>
    </row>
    <row r="8" spans="1:8" x14ac:dyDescent="0.2">
      <c r="C8" s="27"/>
      <c r="D8" s="27"/>
    </row>
    <row r="9" spans="1:8" x14ac:dyDescent="0.2">
      <c r="A9" s="17" t="s">
        <v>14</v>
      </c>
      <c r="B9" s="17"/>
      <c r="C9" s="52" t="s">
        <v>16</v>
      </c>
      <c r="D9" s="32"/>
      <c r="E9" s="212" t="s">
        <v>21</v>
      </c>
    </row>
    <row r="10" spans="1:8" x14ac:dyDescent="0.2">
      <c r="C10" s="142">
        <v>0</v>
      </c>
      <c r="D10" s="28"/>
      <c r="E10" s="143">
        <f>C10</f>
        <v>0</v>
      </c>
    </row>
    <row r="11" spans="1:8" x14ac:dyDescent="0.2">
      <c r="C11" s="142">
        <v>0.19</v>
      </c>
      <c r="D11" s="28"/>
      <c r="E11" s="143">
        <f>C11</f>
        <v>0.19</v>
      </c>
      <c r="F11" s="48" t="s">
        <v>93</v>
      </c>
    </row>
    <row r="12" spans="1:8" x14ac:dyDescent="0.2">
      <c r="B12" s="17"/>
      <c r="C12" s="139"/>
      <c r="D12" s="27"/>
      <c r="E12" s="141"/>
      <c r="F12" s="48" t="s">
        <v>94</v>
      </c>
    </row>
    <row r="13" spans="1:8" x14ac:dyDescent="0.2">
      <c r="A13" s="17" t="s">
        <v>13</v>
      </c>
      <c r="B13" s="17"/>
      <c r="C13" s="203">
        <v>247</v>
      </c>
      <c r="D13" s="29"/>
      <c r="E13" s="205">
        <f>C13</f>
        <v>247</v>
      </c>
      <c r="F13" s="48" t="s">
        <v>95</v>
      </c>
    </row>
    <row r="14" spans="1:8" x14ac:dyDescent="0.2">
      <c r="A14" s="17" t="s">
        <v>12</v>
      </c>
      <c r="B14" s="17"/>
      <c r="C14" s="203">
        <v>275</v>
      </c>
      <c r="D14" s="29"/>
      <c r="E14" s="205">
        <f>C14</f>
        <v>275</v>
      </c>
      <c r="F14" s="48" t="s">
        <v>96</v>
      </c>
    </row>
    <row r="15" spans="1:8" x14ac:dyDescent="0.2">
      <c r="A15" s="17" t="s">
        <v>11</v>
      </c>
      <c r="B15" s="17"/>
      <c r="C15" s="203">
        <v>310</v>
      </c>
      <c r="D15" s="29"/>
      <c r="E15" s="205">
        <f>C15</f>
        <v>310</v>
      </c>
    </row>
    <row r="16" spans="1:8" x14ac:dyDescent="0.2">
      <c r="A16" s="17" t="s">
        <v>10</v>
      </c>
      <c r="C16" s="203">
        <v>337</v>
      </c>
      <c r="D16" s="29"/>
      <c r="E16" s="205">
        <f>C16</f>
        <v>337</v>
      </c>
    </row>
    <row r="17" spans="1:5" x14ac:dyDescent="0.2">
      <c r="C17" s="139"/>
      <c r="D17" s="27"/>
      <c r="E17" s="206"/>
    </row>
    <row r="18" spans="1:5" x14ac:dyDescent="0.2">
      <c r="A18" s="48" t="s">
        <v>18</v>
      </c>
      <c r="C18" s="203">
        <v>0.6</v>
      </c>
      <c r="D18" s="29"/>
      <c r="E18" s="205">
        <f>C18</f>
        <v>0.6</v>
      </c>
    </row>
    <row r="19" spans="1:5" x14ac:dyDescent="0.2">
      <c r="A19" s="48"/>
      <c r="C19" s="204"/>
      <c r="D19" s="29"/>
      <c r="E19" s="205"/>
    </row>
    <row r="20" spans="1:5" x14ac:dyDescent="0.2">
      <c r="A20" s="48" t="s">
        <v>37</v>
      </c>
      <c r="C20" s="203">
        <v>5.95</v>
      </c>
      <c r="D20" s="29"/>
      <c r="E20" s="205">
        <f>C20</f>
        <v>5.95</v>
      </c>
    </row>
    <row r="21" spans="1:5" x14ac:dyDescent="0.2">
      <c r="B21" s="17"/>
      <c r="C21" s="140"/>
      <c r="D21" s="29"/>
      <c r="E21" s="206"/>
    </row>
    <row r="22" spans="1:5" x14ac:dyDescent="0.2">
      <c r="A22" s="48" t="s">
        <v>41</v>
      </c>
      <c r="B22" s="17"/>
      <c r="C22" s="203">
        <v>390</v>
      </c>
      <c r="D22" s="29"/>
      <c r="E22" s="205">
        <f>C22</f>
        <v>390</v>
      </c>
    </row>
    <row r="23" spans="1:5" x14ac:dyDescent="0.2">
      <c r="A23" s="48" t="s">
        <v>60</v>
      </c>
      <c r="B23" s="17"/>
      <c r="C23" s="203">
        <v>990</v>
      </c>
      <c r="D23" s="29"/>
      <c r="E23" s="205">
        <f>C23</f>
        <v>990</v>
      </c>
    </row>
    <row r="24" spans="1:5" x14ac:dyDescent="0.2">
      <c r="B24" s="17"/>
      <c r="C24" s="139"/>
      <c r="D24" s="89"/>
      <c r="E24" s="206"/>
    </row>
    <row r="25" spans="1:5" x14ac:dyDescent="0.2">
      <c r="A25" t="s">
        <v>76</v>
      </c>
      <c r="B25" s="17"/>
      <c r="C25" s="224">
        <v>219</v>
      </c>
      <c r="E25" s="205">
        <f>C25</f>
        <v>219</v>
      </c>
    </row>
    <row r="26" spans="1:5" x14ac:dyDescent="0.2">
      <c r="A26" t="s">
        <v>72</v>
      </c>
      <c r="B26" s="17"/>
      <c r="C26" s="203">
        <v>199</v>
      </c>
      <c r="D26" s="90"/>
      <c r="E26" s="205">
        <f>C26</f>
        <v>199</v>
      </c>
    </row>
    <row r="27" spans="1:5" x14ac:dyDescent="0.2">
      <c r="A27" t="s">
        <v>73</v>
      </c>
      <c r="C27" s="203">
        <v>239</v>
      </c>
      <c r="D27" s="90"/>
      <c r="E27" s="205">
        <f>C27</f>
        <v>239</v>
      </c>
    </row>
    <row r="28" spans="1:5" x14ac:dyDescent="0.2">
      <c r="C28" s="66"/>
      <c r="D28" s="29"/>
      <c r="E28" s="206"/>
    </row>
    <row r="29" spans="1:5" x14ac:dyDescent="0.2">
      <c r="B29" s="17"/>
      <c r="C29" s="27"/>
      <c r="D29" s="27"/>
    </row>
    <row r="30" spans="1:5" x14ac:dyDescent="0.2">
      <c r="A30" s="48" t="s">
        <v>38</v>
      </c>
      <c r="C30" s="54" t="s">
        <v>70</v>
      </c>
      <c r="D30" s="47"/>
      <c r="E30" s="53" t="s">
        <v>71</v>
      </c>
    </row>
    <row r="31" spans="1:5" x14ac:dyDescent="0.2">
      <c r="A31" s="48" t="s">
        <v>39</v>
      </c>
      <c r="C31" s="54" t="s">
        <v>2</v>
      </c>
      <c r="D31" s="47"/>
      <c r="E31" s="53" t="s">
        <v>20</v>
      </c>
    </row>
    <row r="32" spans="1:5" x14ac:dyDescent="0.2">
      <c r="A32" s="48" t="s">
        <v>40</v>
      </c>
      <c r="C32" s="54" t="s">
        <v>45</v>
      </c>
      <c r="D32" s="47"/>
      <c r="E32" s="53" t="s">
        <v>50</v>
      </c>
    </row>
    <row r="35" spans="1:5" x14ac:dyDescent="0.2">
      <c r="A35" s="17"/>
      <c r="C35" s="203" t="s">
        <v>62</v>
      </c>
      <c r="D35" s="32"/>
      <c r="E35" s="203" t="s">
        <v>64</v>
      </c>
    </row>
    <row r="36" spans="1:5" x14ac:dyDescent="0.2">
      <c r="C36" s="203" t="s">
        <v>63</v>
      </c>
      <c r="E36" s="203" t="s">
        <v>65</v>
      </c>
    </row>
  </sheetData>
  <sheetProtection selectLockedCells="1"/>
  <customSheetViews>
    <customSheetView guid="{7591191C-1CA9-4972-9010-ACE08669645F}" fitToPage="1" topLeftCell="B1">
      <selection activeCell="D26" sqref="D26"/>
      <pageMargins left="0.7" right="0.7" top="0.78740157499999996" bottom="0.78740157499999996" header="0.3" footer="0.3"/>
      <pageSetup paperSize="9" scale="70" orientation="landscape" r:id="rId1"/>
    </customSheetView>
    <customSheetView guid="{41CE2737-3F33-45D4-9A5B-FEF61FEC26BB}" fitToPage="1" topLeftCell="B4">
      <selection activeCell="F21" sqref="F21"/>
      <pageMargins left="0.7" right="0.7" top="0.78740157499999996" bottom="0.78740157499999996" header="0.3" footer="0.3"/>
      <pageSetup paperSize="9" scale="70" orientation="landscape" r:id="rId2"/>
    </customSheetView>
    <customSheetView guid="{028D363B-29C8-43E5-828B-5B5C239ABCB7}" fitToPage="1" topLeftCell="B1">
      <selection activeCell="C3" sqref="C3"/>
      <pageMargins left="0.7" right="0.7" top="0.78740157499999996" bottom="0.78740157499999996" header="0.3" footer="0.3"/>
      <pageSetup paperSize="9" scale="70" orientation="landscape" r:id="rId3"/>
    </customSheetView>
  </customSheetViews>
  <hyperlinks>
    <hyperlink ref="C30" r:id="rId4" xr:uid="{00000000-0004-0000-0200-000000000000}"/>
    <hyperlink ref="E30" r:id="rId5" xr:uid="{00000000-0004-0000-0200-000001000000}"/>
    <hyperlink ref="C31" r:id="rId6" xr:uid="{00000000-0004-0000-0200-000002000000}"/>
    <hyperlink ref="E31" r:id="rId7" xr:uid="{00000000-0004-0000-0200-000003000000}"/>
    <hyperlink ref="E32" r:id="rId8" display="www.standconfigurator.com" xr:uid="{00000000-0004-0000-0200-000004000000}"/>
    <hyperlink ref="C32" r:id="rId9" display="www.standkonfigurator.de" xr:uid="{00000000-0004-0000-0200-000005000000}"/>
  </hyperlinks>
  <pageMargins left="0.7" right="0.7" top="0.78740157499999996" bottom="0.78740157499999996" header="0.3" footer="0.3"/>
  <pageSetup paperSize="9" scale="70" orientation="landscape" r:id="rId1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F154"/>
  <sheetViews>
    <sheetView workbookViewId="0">
      <selection activeCell="C2" sqref="C2"/>
    </sheetView>
  </sheetViews>
  <sheetFormatPr baseColWidth="10" defaultRowHeight="12.75" x14ac:dyDescent="0.2"/>
  <cols>
    <col min="1" max="2" width="40.42578125" customWidth="1"/>
    <col min="3" max="6" width="40.42578125" style="70" customWidth="1"/>
    <col min="7" max="32" width="11.42578125" style="70"/>
  </cols>
  <sheetData>
    <row r="1" spans="1:3" x14ac:dyDescent="0.2">
      <c r="A1" s="71" t="s">
        <v>34</v>
      </c>
      <c r="B1" s="71" t="s">
        <v>35</v>
      </c>
    </row>
    <row r="2" spans="1:3" ht="145.5" customHeight="1" x14ac:dyDescent="0.2">
      <c r="A2" s="70"/>
      <c r="B2" s="70"/>
    </row>
    <row r="3" spans="1:3" x14ac:dyDescent="0.2">
      <c r="A3" s="71" t="s">
        <v>28</v>
      </c>
      <c r="B3" s="71" t="s">
        <v>31</v>
      </c>
    </row>
    <row r="4" spans="1:3" ht="145.5" customHeight="1" x14ac:dyDescent="0.2">
      <c r="A4" s="70"/>
      <c r="B4" s="70"/>
    </row>
    <row r="5" spans="1:3" x14ac:dyDescent="0.2">
      <c r="A5" s="71" t="s">
        <v>29</v>
      </c>
      <c r="B5" s="71" t="s">
        <v>30</v>
      </c>
    </row>
    <row r="6" spans="1:3" ht="145.5" customHeight="1" x14ac:dyDescent="0.2">
      <c r="A6" s="70"/>
      <c r="B6" s="69"/>
      <c r="C6" s="69"/>
    </row>
    <row r="7" spans="1:3" x14ac:dyDescent="0.2">
      <c r="A7" s="71" t="s">
        <v>32</v>
      </c>
      <c r="B7" s="71" t="s">
        <v>33</v>
      </c>
    </row>
    <row r="8" spans="1:3" ht="145.5" customHeight="1" x14ac:dyDescent="0.2">
      <c r="A8" s="70"/>
      <c r="B8" s="70"/>
    </row>
    <row r="9" spans="1:3" s="70" customFormat="1" x14ac:dyDescent="0.2"/>
    <row r="10" spans="1:3" s="70" customFormat="1" x14ac:dyDescent="0.2"/>
    <row r="11" spans="1:3" s="70" customFormat="1" x14ac:dyDescent="0.2"/>
    <row r="12" spans="1:3" s="70" customFormat="1" x14ac:dyDescent="0.2"/>
    <row r="13" spans="1:3" s="70" customFormat="1" x14ac:dyDescent="0.2"/>
    <row r="14" spans="1:3" s="70" customFormat="1" x14ac:dyDescent="0.2"/>
    <row r="15" spans="1:3" s="70" customFormat="1" x14ac:dyDescent="0.2"/>
    <row r="16" spans="1:3" s="70" customFormat="1" x14ac:dyDescent="0.2"/>
    <row r="17" s="70" customFormat="1" x14ac:dyDescent="0.2"/>
    <row r="18" s="70" customFormat="1" x14ac:dyDescent="0.2"/>
    <row r="19" s="70" customFormat="1" x14ac:dyDescent="0.2"/>
    <row r="20" s="70" customFormat="1" x14ac:dyDescent="0.2"/>
    <row r="21" s="70" customFormat="1" x14ac:dyDescent="0.2"/>
    <row r="22" s="70" customFormat="1" x14ac:dyDescent="0.2"/>
    <row r="23" s="70" customFormat="1" x14ac:dyDescent="0.2"/>
    <row r="24" s="70" customFormat="1" x14ac:dyDescent="0.2"/>
    <row r="25" s="70" customFormat="1" x14ac:dyDescent="0.2"/>
    <row r="26" s="70" customFormat="1" x14ac:dyDescent="0.2"/>
    <row r="27" s="70" customFormat="1" x14ac:dyDescent="0.2"/>
    <row r="28" s="70" customFormat="1" x14ac:dyDescent="0.2"/>
    <row r="29" s="70" customFormat="1" x14ac:dyDescent="0.2"/>
    <row r="30" s="70" customFormat="1" x14ac:dyDescent="0.2"/>
    <row r="31" s="70" customFormat="1" x14ac:dyDescent="0.2"/>
    <row r="32" s="70" customFormat="1" x14ac:dyDescent="0.2"/>
    <row r="33" s="70" customFormat="1" x14ac:dyDescent="0.2"/>
    <row r="34" s="70" customFormat="1" x14ac:dyDescent="0.2"/>
    <row r="35" s="70" customFormat="1" x14ac:dyDescent="0.2"/>
    <row r="36" s="70" customFormat="1" x14ac:dyDescent="0.2"/>
    <row r="37" s="70" customFormat="1" x14ac:dyDescent="0.2"/>
    <row r="38" s="70" customFormat="1" x14ac:dyDescent="0.2"/>
    <row r="39" s="70" customFormat="1" x14ac:dyDescent="0.2"/>
    <row r="40" s="70" customFormat="1" x14ac:dyDescent="0.2"/>
    <row r="41" s="70" customFormat="1" x14ac:dyDescent="0.2"/>
    <row r="42" s="70" customFormat="1" x14ac:dyDescent="0.2"/>
    <row r="43" s="70" customFormat="1" x14ac:dyDescent="0.2"/>
    <row r="44" s="70" customFormat="1" x14ac:dyDescent="0.2"/>
    <row r="45" s="70" customFormat="1" x14ac:dyDescent="0.2"/>
    <row r="46" s="70" customFormat="1" x14ac:dyDescent="0.2"/>
    <row r="47" s="70" customFormat="1" x14ac:dyDescent="0.2"/>
    <row r="48" s="70" customFormat="1" x14ac:dyDescent="0.2"/>
    <row r="49" s="70" customFormat="1" x14ac:dyDescent="0.2"/>
    <row r="50" s="70" customFormat="1" x14ac:dyDescent="0.2"/>
    <row r="51" s="70" customFormat="1" x14ac:dyDescent="0.2"/>
    <row r="52" s="70" customFormat="1" x14ac:dyDescent="0.2"/>
    <row r="53" s="70" customFormat="1" x14ac:dyDescent="0.2"/>
    <row r="54" s="70" customFormat="1" x14ac:dyDescent="0.2"/>
    <row r="55" s="70" customFormat="1" x14ac:dyDescent="0.2"/>
    <row r="56" s="70" customFormat="1" x14ac:dyDescent="0.2"/>
    <row r="57" s="70" customFormat="1" x14ac:dyDescent="0.2"/>
    <row r="58" s="70" customFormat="1" x14ac:dyDescent="0.2"/>
    <row r="59" s="70" customFormat="1" x14ac:dyDescent="0.2"/>
    <row r="60" s="70" customFormat="1" x14ac:dyDescent="0.2"/>
    <row r="61" s="70" customFormat="1" x14ac:dyDescent="0.2"/>
    <row r="62" s="70" customFormat="1" x14ac:dyDescent="0.2"/>
    <row r="63" s="70" customFormat="1" x14ac:dyDescent="0.2"/>
    <row r="64" s="70" customFormat="1" x14ac:dyDescent="0.2"/>
    <row r="65" s="70" customFormat="1" x14ac:dyDescent="0.2"/>
    <row r="66" s="70" customFormat="1" x14ac:dyDescent="0.2"/>
    <row r="67" s="70" customFormat="1" x14ac:dyDescent="0.2"/>
    <row r="68" s="70" customFormat="1" x14ac:dyDescent="0.2"/>
    <row r="69" s="70" customFormat="1" x14ac:dyDescent="0.2"/>
    <row r="70" s="70" customFormat="1" x14ac:dyDescent="0.2"/>
    <row r="71" s="70" customFormat="1" x14ac:dyDescent="0.2"/>
    <row r="72" s="70" customFormat="1" x14ac:dyDescent="0.2"/>
    <row r="73" s="70" customFormat="1" x14ac:dyDescent="0.2"/>
    <row r="74" s="70" customFormat="1" x14ac:dyDescent="0.2"/>
    <row r="75" s="70" customFormat="1" x14ac:dyDescent="0.2"/>
    <row r="76" s="70" customFormat="1" x14ac:dyDescent="0.2"/>
    <row r="77" s="70" customFormat="1" x14ac:dyDescent="0.2"/>
    <row r="78" s="70" customFormat="1" x14ac:dyDescent="0.2"/>
    <row r="79" s="70" customFormat="1" x14ac:dyDescent="0.2"/>
    <row r="80" s="70" customFormat="1" x14ac:dyDescent="0.2"/>
    <row r="81" s="70" customFormat="1" x14ac:dyDescent="0.2"/>
    <row r="82" s="70" customFormat="1" x14ac:dyDescent="0.2"/>
    <row r="83" s="70" customFormat="1" x14ac:dyDescent="0.2"/>
    <row r="84" s="70" customFormat="1" x14ac:dyDescent="0.2"/>
    <row r="85" s="70" customFormat="1" x14ac:dyDescent="0.2"/>
    <row r="86" s="70" customFormat="1" x14ac:dyDescent="0.2"/>
    <row r="87" s="70" customFormat="1" x14ac:dyDescent="0.2"/>
    <row r="88" s="70" customFormat="1" x14ac:dyDescent="0.2"/>
    <row r="89" s="70" customFormat="1" x14ac:dyDescent="0.2"/>
    <row r="90" s="70" customFormat="1" x14ac:dyDescent="0.2"/>
    <row r="91" s="70" customFormat="1" x14ac:dyDescent="0.2"/>
    <row r="92" s="70" customFormat="1" x14ac:dyDescent="0.2"/>
    <row r="93" s="70" customFormat="1" x14ac:dyDescent="0.2"/>
    <row r="94" s="70" customFormat="1" x14ac:dyDescent="0.2"/>
    <row r="95" s="70" customFormat="1" x14ac:dyDescent="0.2"/>
    <row r="96" s="70" customFormat="1" x14ac:dyDescent="0.2"/>
    <row r="97" s="70" customFormat="1" x14ac:dyDescent="0.2"/>
    <row r="98" s="70" customFormat="1" x14ac:dyDescent="0.2"/>
    <row r="99" s="70" customFormat="1" x14ac:dyDescent="0.2"/>
    <row r="100" s="70" customFormat="1" x14ac:dyDescent="0.2"/>
    <row r="101" s="70" customFormat="1" x14ac:dyDescent="0.2"/>
    <row r="102" s="70" customFormat="1" x14ac:dyDescent="0.2"/>
    <row r="103" s="70" customFormat="1" x14ac:dyDescent="0.2"/>
    <row r="104" s="70" customFormat="1" x14ac:dyDescent="0.2"/>
    <row r="105" s="70" customFormat="1" x14ac:dyDescent="0.2"/>
    <row r="106" s="70" customFormat="1" x14ac:dyDescent="0.2"/>
    <row r="107" s="70" customFormat="1" x14ac:dyDescent="0.2"/>
    <row r="108" s="70" customFormat="1" x14ac:dyDescent="0.2"/>
    <row r="109" s="70" customFormat="1" x14ac:dyDescent="0.2"/>
    <row r="110" s="70" customFormat="1" x14ac:dyDescent="0.2"/>
    <row r="111" s="70" customFormat="1" x14ac:dyDescent="0.2"/>
    <row r="112" s="70" customFormat="1" x14ac:dyDescent="0.2"/>
    <row r="113" s="70" customFormat="1" x14ac:dyDescent="0.2"/>
    <row r="114" s="70" customFormat="1" x14ac:dyDescent="0.2"/>
    <row r="115" s="70" customFormat="1" x14ac:dyDescent="0.2"/>
    <row r="116" s="70" customFormat="1" x14ac:dyDescent="0.2"/>
    <row r="117" s="70" customFormat="1" x14ac:dyDescent="0.2"/>
    <row r="118" s="70" customFormat="1" x14ac:dyDescent="0.2"/>
    <row r="119" s="70" customFormat="1" x14ac:dyDescent="0.2"/>
    <row r="120" s="70" customFormat="1" x14ac:dyDescent="0.2"/>
    <row r="121" s="70" customFormat="1" x14ac:dyDescent="0.2"/>
    <row r="122" s="70" customFormat="1" x14ac:dyDescent="0.2"/>
    <row r="123" s="70" customFormat="1" x14ac:dyDescent="0.2"/>
    <row r="124" s="70" customFormat="1" x14ac:dyDescent="0.2"/>
    <row r="125" s="70" customFormat="1" x14ac:dyDescent="0.2"/>
    <row r="126" s="70" customFormat="1" x14ac:dyDescent="0.2"/>
    <row r="127" s="70" customFormat="1" x14ac:dyDescent="0.2"/>
    <row r="128" s="70" customFormat="1" x14ac:dyDescent="0.2"/>
    <row r="129" s="70" customFormat="1" x14ac:dyDescent="0.2"/>
    <row r="130" s="70" customFormat="1" x14ac:dyDescent="0.2"/>
    <row r="131" s="70" customFormat="1" x14ac:dyDescent="0.2"/>
    <row r="132" s="70" customFormat="1" x14ac:dyDescent="0.2"/>
    <row r="133" s="70" customFormat="1" x14ac:dyDescent="0.2"/>
    <row r="134" s="70" customFormat="1" x14ac:dyDescent="0.2"/>
    <row r="135" s="70" customFormat="1" x14ac:dyDescent="0.2"/>
    <row r="136" s="70" customFormat="1" x14ac:dyDescent="0.2"/>
    <row r="137" s="70" customFormat="1" x14ac:dyDescent="0.2"/>
    <row r="138" s="70" customFormat="1" x14ac:dyDescent="0.2"/>
    <row r="139" s="70" customFormat="1" x14ac:dyDescent="0.2"/>
    <row r="140" s="70" customFormat="1" x14ac:dyDescent="0.2"/>
    <row r="141" s="70" customFormat="1" x14ac:dyDescent="0.2"/>
    <row r="142" s="70" customFormat="1" x14ac:dyDescent="0.2"/>
    <row r="143" s="70" customFormat="1" x14ac:dyDescent="0.2"/>
    <row r="144" s="70" customFormat="1" x14ac:dyDescent="0.2"/>
    <row r="145" s="70" customFormat="1" x14ac:dyDescent="0.2"/>
    <row r="146" s="70" customFormat="1" x14ac:dyDescent="0.2"/>
    <row r="147" s="70" customFormat="1" x14ac:dyDescent="0.2"/>
    <row r="148" s="70" customFormat="1" x14ac:dyDescent="0.2"/>
    <row r="149" s="70" customFormat="1" x14ac:dyDescent="0.2"/>
    <row r="150" s="70" customFormat="1" x14ac:dyDescent="0.2"/>
    <row r="151" s="70" customFormat="1" x14ac:dyDescent="0.2"/>
    <row r="152" s="70" customFormat="1" x14ac:dyDescent="0.2"/>
    <row r="153" s="70" customFormat="1" x14ac:dyDescent="0.2"/>
    <row r="154" s="70" customFormat="1" x14ac:dyDescent="0.2"/>
  </sheetData>
  <customSheetViews>
    <customSheetView guid="{7591191C-1CA9-4972-9010-ACE08669645F}" fitToPage="1">
      <selection activeCell="C2" sqref="C2"/>
      <pageMargins left="0.7" right="0.7" top="0.78740157499999996" bottom="0.78740157499999996" header="0.3" footer="0.3"/>
      <pageSetup paperSize="9" scale="72" orientation="portrait" r:id="rId1"/>
    </customSheetView>
    <customSheetView guid="{41CE2737-3F33-45D4-9A5B-FEF61FEC26BB}" fitToPage="1">
      <selection activeCell="C2" sqref="C2"/>
      <pageMargins left="0.7" right="0.7" top="0.78740157499999996" bottom="0.78740157499999996" header="0.3" footer="0.3"/>
      <pageSetup paperSize="9" scale="72" orientation="portrait" r:id="rId2"/>
    </customSheetView>
    <customSheetView guid="{028D363B-29C8-43E5-828B-5B5C239ABCB7}" fitToPage="1">
      <selection activeCell="C2" sqref="C2"/>
      <pageMargins left="0.7" right="0.7" top="0.78740157499999996" bottom="0.78740157499999996" header="0.3" footer="0.3"/>
      <pageSetup paperSize="9" scale="72" orientation="portrait" r:id="rId3"/>
    </customSheetView>
  </customSheetViews>
  <pageMargins left="0.7" right="0.7" top="0.78740157499999996" bottom="0.78740157499999996" header="0.3" footer="0.3"/>
  <pageSetup paperSize="9" scale="72" orientation="portrait" r:id="rId4"/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BD08A2A35BA2743878CF891F0364E88" ma:contentTypeVersion="15" ma:contentTypeDescription="Ein neues Dokument erstellen." ma:contentTypeScope="" ma:versionID="cad2e239594ee085af802ba1023901ff">
  <xsd:schema xmlns:xsd="http://www.w3.org/2001/XMLSchema" xmlns:xs="http://www.w3.org/2001/XMLSchema" xmlns:p="http://schemas.microsoft.com/office/2006/metadata/properties" xmlns:ns2="c1cb86d2-201d-4674-a856-06338e710602" xmlns:ns3="adf44c84-696f-4e4a-8a62-a31fa1b32b88" targetNamespace="http://schemas.microsoft.com/office/2006/metadata/properties" ma:root="true" ma:fieldsID="5516a2f11b4d873e3bfb404693ca3ad4" ns2:_="" ns3:_="">
    <xsd:import namespace="c1cb86d2-201d-4674-a856-06338e710602"/>
    <xsd:import namespace="adf44c84-696f-4e4a-8a62-a31fa1b32b8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cb86d2-201d-4674-a856-06338e7106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Bildmarkierungen" ma:readOnly="false" ma:fieldId="{5cf76f15-5ced-4ddc-b409-7134ff3c332f}" ma:taxonomyMulti="true" ma:sspId="b2f541c0-ce00-4fca-9e3b-5bc4e8657fb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f44c84-696f-4e4a-8a62-a31fa1b32b8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b20c3d28-808c-4241-887d-1f71086785eb}" ma:internalName="TaxCatchAll" ma:showField="CatchAllData" ma:web="adf44c84-696f-4e4a-8a62-a31fa1b32b8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df44c84-696f-4e4a-8a62-a31fa1b32b88" xsi:nil="true"/>
    <lcf76f155ced4ddcb4097134ff3c332f xmlns="c1cb86d2-201d-4674-a856-06338e71060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1340317-167E-4B5E-9760-5211DF3CCA0B}"/>
</file>

<file path=customXml/itemProps2.xml><?xml version="1.0" encoding="utf-8"?>
<ds:datastoreItem xmlns:ds="http://schemas.openxmlformats.org/officeDocument/2006/customXml" ds:itemID="{D50A8B1C-9846-41EC-9641-EC6D476D4414}"/>
</file>

<file path=customXml/itemProps3.xml><?xml version="1.0" encoding="utf-8"?>
<ds:datastoreItem xmlns:ds="http://schemas.openxmlformats.org/officeDocument/2006/customXml" ds:itemID="{C1454A70-9055-4837-AF78-7EFDEE95BD5C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</vt:i4>
      </vt:variant>
    </vt:vector>
  </HeadingPairs>
  <TitlesOfParts>
    <vt:vector size="6" baseType="lpstr">
      <vt:lpstr>Deutsch</vt:lpstr>
      <vt:lpstr>English</vt:lpstr>
      <vt:lpstr>DropDown</vt:lpstr>
      <vt:lpstr>Vorlage Bilder Standbau</vt:lpstr>
      <vt:lpstr>Deutsch!Druckbereich</vt:lpstr>
      <vt:lpstr>English!Druckbereich</vt:lpstr>
    </vt:vector>
  </TitlesOfParts>
  <Company>NürnbergMesse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Popp</dc:creator>
  <cp:lastModifiedBy>Christin Gmelch</cp:lastModifiedBy>
  <cp:lastPrinted>2024-04-30T15:30:46Z</cp:lastPrinted>
  <dcterms:created xsi:type="dcterms:W3CDTF">2010-12-14T14:22:40Z</dcterms:created>
  <dcterms:modified xsi:type="dcterms:W3CDTF">2024-10-08T07:50:18Z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0x0101002BD08A2A35BA2743878CF891F0364E88</vt:lpwstr>
  </property>
</Properties>
</file>