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ommunications Unit\&amp;Project Tracker\QI\QI_416_Locum Bridge Resource\"/>
    </mc:Choice>
  </mc:AlternateContent>
  <xr:revisionPtr revIDLastSave="0" documentId="8_{4D904E68-9CC6-4D74-B337-555B7BE11983}" xr6:coauthVersionLast="47" xr6:coauthVersionMax="47" xr10:uidLastSave="{00000000-0000-0000-0000-000000000000}"/>
  <bookViews>
    <workbookView xWindow="-28440" yWindow="-1815" windowWidth="23010" windowHeight="14550" xr2:uid="{125B9F8C-C849-4700-BA45-1E1962C632AB}"/>
  </bookViews>
  <sheets>
    <sheet name="ROI Calculator (template)" sheetId="5" r:id="rId1"/>
    <sheet name="ROI Calculator (example)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6" l="1"/>
  <c r="I46" i="6" s="1"/>
  <c r="I36" i="6"/>
  <c r="I22" i="6"/>
  <c r="I14" i="6"/>
  <c r="I10" i="6"/>
  <c r="I38" i="5"/>
  <c r="I46" i="5" s="1"/>
  <c r="I36" i="5"/>
  <c r="I22" i="5"/>
  <c r="I24" i="5" s="1"/>
  <c r="I14" i="5"/>
  <c r="I10" i="5"/>
  <c r="I48" i="6" l="1"/>
  <c r="I50" i="6"/>
  <c r="I44" i="6"/>
  <c r="I24" i="6"/>
  <c r="I52" i="6"/>
  <c r="I48" i="5"/>
  <c r="I50" i="5"/>
  <c r="I52" i="5"/>
  <c r="I44" i="5"/>
</calcChain>
</file>

<file path=xl/sharedStrings.xml><?xml version="1.0" encoding="utf-8"?>
<sst xmlns="http://schemas.openxmlformats.org/spreadsheetml/2006/main" count="80" uniqueCount="41">
  <si>
    <t>Locum Volume</t>
  </si>
  <si>
    <t>Total Locum Cost</t>
  </si>
  <si>
    <t>Onboarding Cost</t>
  </si>
  <si>
    <t>Billable Visits</t>
  </si>
  <si>
    <t>Visit Revenue</t>
  </si>
  <si>
    <t>Return on Investment</t>
  </si>
  <si>
    <t>Net (Revenue-Cost)</t>
  </si>
  <si>
    <t>How to use this calculator:</t>
  </si>
  <si>
    <t>Locum Utilization Calculator</t>
  </si>
  <si>
    <t>Locum Rates</t>
  </si>
  <si>
    <t xml:space="preserve"> </t>
  </si>
  <si>
    <t>Targeted Measure Focus</t>
  </si>
  <si>
    <t>Current Measure Numerator</t>
  </si>
  <si>
    <t>Current Meaure Denominator</t>
  </si>
  <si>
    <t>Partial Points</t>
  </si>
  <si>
    <t>Use Partnership's eReports to access information needed to complete this section (login required).</t>
  </si>
  <si>
    <t>View full PCP Quality Incentive Program details here.</t>
  </si>
  <si>
    <t>Locum Utilization Calculator - EXAMPLE</t>
  </si>
  <si>
    <r>
      <rPr>
        <b/>
        <sz val="12"/>
        <color theme="1"/>
        <rFont val="Arial"/>
        <family val="2"/>
      </rPr>
      <t>Locum Assignment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(number of weeks)</t>
    </r>
  </si>
  <si>
    <r>
      <rPr>
        <b/>
        <sz val="12"/>
        <color theme="1"/>
        <rFont val="Arial"/>
        <family val="2"/>
      </rPr>
      <t>QIP Benchmark Incentive</t>
    </r>
    <r>
      <rPr>
        <sz val="12"/>
        <color theme="1"/>
        <rFont val="Arial"/>
        <family val="2"/>
      </rPr>
      <t xml:space="preserve"> 
</t>
    </r>
    <r>
      <rPr>
        <i/>
        <sz val="12"/>
        <color theme="1"/>
        <rFont val="Arial"/>
        <family val="2"/>
      </rPr>
      <t>(Partial Points)</t>
    </r>
  </si>
  <si>
    <r>
      <rPr>
        <b/>
        <sz val="12"/>
        <color theme="1"/>
        <rFont val="Arial"/>
        <family val="2"/>
      </rPr>
      <t>QIP Benchmark Incentive</t>
    </r>
    <r>
      <rPr>
        <sz val="12"/>
        <color theme="1"/>
        <rFont val="Arial"/>
        <family val="2"/>
      </rPr>
      <t xml:space="preserve"> 
</t>
    </r>
    <r>
      <rPr>
        <i/>
        <sz val="12"/>
        <color theme="1"/>
        <rFont val="Arial"/>
        <family val="2"/>
      </rPr>
      <t>(Full Points)</t>
    </r>
  </si>
  <si>
    <r>
      <rPr>
        <b/>
        <sz val="12"/>
        <color theme="1"/>
        <rFont val="Arial"/>
        <family val="2"/>
      </rPr>
      <t xml:space="preserve">Locum Weekly Rate
</t>
    </r>
    <r>
      <rPr>
        <i/>
        <sz val="12"/>
        <color theme="1"/>
        <rFont val="Arial"/>
        <family val="2"/>
      </rPr>
      <t>(includes housing and agency fees)</t>
    </r>
  </si>
  <si>
    <r>
      <rPr>
        <b/>
        <sz val="12"/>
        <color theme="1"/>
        <rFont val="Arial"/>
        <family val="2"/>
      </rPr>
      <t xml:space="preserve">Onboarding / Training Days
</t>
    </r>
    <r>
      <rPr>
        <i/>
        <sz val="12"/>
        <color theme="1"/>
        <rFont val="Arial"/>
        <family val="2"/>
      </rPr>
      <t>(days not seeing patients)</t>
    </r>
  </si>
  <si>
    <r>
      <rPr>
        <b/>
        <sz val="12"/>
        <color theme="1"/>
        <rFont val="Arial"/>
        <family val="2"/>
      </rPr>
      <t xml:space="preserve">Average Visits / Day
</t>
    </r>
    <r>
      <rPr>
        <i/>
        <sz val="12"/>
        <color theme="1"/>
        <rFont val="Arial"/>
        <family val="2"/>
      </rPr>
      <t>(weeks 1-4)</t>
    </r>
  </si>
  <si>
    <r>
      <rPr>
        <b/>
        <sz val="12"/>
        <color theme="1"/>
        <rFont val="Arial"/>
        <family val="2"/>
      </rPr>
      <t xml:space="preserve">Average Visits / Day
</t>
    </r>
    <r>
      <rPr>
        <i/>
        <sz val="12"/>
        <color theme="1"/>
        <rFont val="Arial"/>
        <family val="2"/>
      </rPr>
      <t>(weeks 5-8)</t>
    </r>
  </si>
  <si>
    <r>
      <rPr>
        <b/>
        <sz val="12"/>
        <color theme="1"/>
        <rFont val="Arial"/>
        <family val="2"/>
      </rPr>
      <t xml:space="preserve">Average Visits / Day
</t>
    </r>
    <r>
      <rPr>
        <i/>
        <sz val="12"/>
        <color theme="1"/>
        <rFont val="Arial"/>
        <family val="2"/>
      </rPr>
      <t>(weeks 9+)</t>
    </r>
  </si>
  <si>
    <r>
      <rPr>
        <b/>
        <sz val="12"/>
        <color theme="1"/>
        <rFont val="Arial"/>
        <family val="2"/>
      </rPr>
      <t xml:space="preserve">Measure Goal  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Partial Points)</t>
    </r>
  </si>
  <si>
    <r>
      <rPr>
        <b/>
        <sz val="12"/>
        <color theme="1"/>
        <rFont val="Arial"/>
        <family val="2"/>
      </rPr>
      <t xml:space="preserve">Measure Goal      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Full Points)</t>
    </r>
  </si>
  <si>
    <t xml:space="preserve">Revenue and Performance </t>
  </si>
  <si>
    <r>
      <t xml:space="preserve">Anticipated Increase in Numerator 
</t>
    </r>
    <r>
      <rPr>
        <i/>
        <sz val="12"/>
        <rFont val="Arial"/>
        <family val="2"/>
      </rPr>
      <t>(% of gap visits conducted by locum)</t>
    </r>
  </si>
  <si>
    <t>Measure Gap - Visits to Reach Partial Points</t>
  </si>
  <si>
    <t>Measure Gap - Visits to Reach Full Points</t>
  </si>
  <si>
    <t xml:space="preserve">Locum Cost to Close Gap </t>
  </si>
  <si>
    <t>Locum Weeks to Close Gap</t>
  </si>
  <si>
    <t>Locum Earned Revenue</t>
  </si>
  <si>
    <t>Locum Revenue + Attributed QIP</t>
  </si>
  <si>
    <r>
      <t xml:space="preserve">QIP Target 
</t>
    </r>
    <r>
      <rPr>
        <i/>
        <sz val="12"/>
        <color theme="1"/>
        <rFont val="Arial"/>
        <family val="2"/>
      </rPr>
      <t xml:space="preserve">(select from dropdown) </t>
    </r>
  </si>
  <si>
    <t>This tool estimates the financial impact of using a locum provider to close care gaps, including attributed costs, revenue generated, and return on investment (ROI).</t>
  </si>
  <si>
    <t>▫ Enter required inputs into gray cells
▫ Orange cells provide automatically calculated outputs
▫ Select Quality Incentive Program (QIP) target (partial points or full points) to model different scenarios
▫ Review ROI section for key metrics: cost to close gap, locum revenue (with and without incentive), and
  net contribution
▫ Work with your Improvement Advisor for additional analysis and support</t>
  </si>
  <si>
    <r>
      <t xml:space="preserve">Visit Rate
</t>
    </r>
    <r>
      <rPr>
        <i/>
        <sz val="12"/>
        <color theme="1"/>
        <rFont val="Arial"/>
        <family val="2"/>
      </rPr>
      <t>(Prospective Payment System - PPS)</t>
    </r>
  </si>
  <si>
    <r>
      <rPr>
        <b/>
        <sz val="12"/>
        <color theme="1"/>
        <rFont val="Arial"/>
        <family val="2"/>
      </rPr>
      <t xml:space="preserve">Workdays Per Week
</t>
    </r>
    <r>
      <rPr>
        <i/>
        <sz val="12"/>
        <color theme="1"/>
        <rFont val="Arial"/>
        <family val="2"/>
      </rPr>
      <t>(assumes eight-hour 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</si>
</sst>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[$$-409]* #,##0_);_([$$-409]* \(#,##0\);_([$$-409]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i/>
      <u/>
      <sz val="9"/>
      <color theme="10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i/>
      <u/>
      <sz val="12"/>
      <color theme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F2C3E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6" fillId="0" borderId="0" xfId="4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65" fontId="4" fillId="2" borderId="1" xfId="3" applyNumberFormat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44" fontId="4" fillId="2" borderId="1" xfId="3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9" fontId="4" fillId="2" borderId="1" xfId="2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left" vertical="center" wrapText="1"/>
    </xf>
    <xf numFmtId="164" fontId="4" fillId="3" borderId="6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44" fontId="4" fillId="3" borderId="6" xfId="3" applyFont="1" applyFill="1" applyBorder="1" applyAlignment="1">
      <alignment horizontal="right" vertical="center"/>
    </xf>
    <xf numFmtId="9" fontId="4" fillId="2" borderId="1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vertical="center"/>
      <protection locked="0"/>
    </xf>
    <xf numFmtId="164" fontId="4" fillId="0" borderId="0" xfId="1" applyNumberFormat="1" applyFont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4" fillId="3" borderId="6" xfId="3" applyNumberFormat="1" applyFont="1" applyFill="1" applyBorder="1" applyAlignment="1">
      <alignment horizontal="right" vertical="center"/>
    </xf>
    <xf numFmtId="9" fontId="4" fillId="2" borderId="1" xfId="2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4" applyFont="1" applyAlignment="1">
      <alignment horizontal="right" vertical="center"/>
    </xf>
    <xf numFmtId="166" fontId="4" fillId="2" borderId="1" xfId="3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F2C3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199159</xdr:colOff>
      <xdr:row>0</xdr:row>
      <xdr:rowOff>103909</xdr:rowOff>
    </xdr:from>
    <xdr:to>
      <xdr:col>1</xdr:col>
      <xdr:colOff>622126</xdr:colOff>
      <xdr:row>5</xdr:row>
      <xdr:rowOff>41832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538DB-A77A-4FBF-AF6C-3B76695E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03909"/>
          <a:ext cx="670271" cy="1089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199159</xdr:colOff>
      <xdr:row>0</xdr:row>
      <xdr:rowOff>103909</xdr:rowOff>
    </xdr:from>
    <xdr:to>
      <xdr:col>1</xdr:col>
      <xdr:colOff>627841</xdr:colOff>
      <xdr:row>5</xdr:row>
      <xdr:rowOff>45642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E3FEF-F86E-45C9-832B-4AD0C2C0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03909"/>
          <a:ext cx="679796" cy="1093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partnershiphp.org/Providers/Quality/Pages/PCPQIPLandingPage.aspx" TargetMode="External"/><Relationship Id="rId1" Type="http://schemas.openxmlformats.org/officeDocument/2006/relationships/hyperlink" Target="https://qip.partnershiphp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partnershiphp.org/Providers/Quality/Pages/PCPQIPLandingPage.aspx" TargetMode="External"/><Relationship Id="rId1" Type="http://schemas.openxmlformats.org/officeDocument/2006/relationships/hyperlink" Target="https://qip.partnershiphp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F781-DAAE-4868-9023-52D7005DEA6E}">
  <dimension ref="A1:J53"/>
  <sheetViews>
    <sheetView showGridLines="0" tabSelected="1" zoomScale="110" zoomScaleNormal="110" workbookViewId="0">
      <selection activeCell="C6" sqref="C6:G6"/>
    </sheetView>
  </sheetViews>
  <sheetFormatPr defaultColWidth="9.109375" defaultRowHeight="15" x14ac:dyDescent="0.3"/>
  <cols>
    <col min="1" max="1" width="3.5546875" style="1" customWidth="1"/>
    <col min="2" max="2" width="11.44140625" style="1" customWidth="1"/>
    <col min="3" max="3" width="41.44140625" style="1" bestFit="1" customWidth="1"/>
    <col min="4" max="4" width="2.88671875" style="1" customWidth="1"/>
    <col min="5" max="5" width="15.109375" style="1" bestFit="1" customWidth="1"/>
    <col min="6" max="6" width="3" style="1" bestFit="1" customWidth="1"/>
    <col min="7" max="7" width="47.33203125" style="1" customWidth="1"/>
    <col min="8" max="8" width="2.88671875" style="1" customWidth="1"/>
    <col min="9" max="9" width="14.88671875" style="4" customWidth="1"/>
    <col min="10" max="10" width="5.6640625" style="1" customWidth="1"/>
    <col min="11" max="16384" width="9.109375" style="19"/>
  </cols>
  <sheetData>
    <row r="1" spans="1:10" ht="22.5" customHeight="1" x14ac:dyDescent="0.3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8.25" customHeight="1" x14ac:dyDescent="0.3"/>
    <row r="3" spans="1:10" ht="37.5" customHeight="1" x14ac:dyDescent="0.3">
      <c r="C3" s="41" t="s">
        <v>37</v>
      </c>
      <c r="D3" s="41"/>
      <c r="E3" s="41"/>
      <c r="F3" s="41"/>
      <c r="G3" s="41"/>
      <c r="H3" s="41"/>
      <c r="I3" s="41"/>
      <c r="J3" s="41"/>
    </row>
    <row r="4" spans="1:10" ht="8.25" customHeight="1" x14ac:dyDescent="0.3"/>
    <row r="5" spans="1:10" ht="15.6" x14ac:dyDescent="0.3">
      <c r="C5" s="23" t="s">
        <v>7</v>
      </c>
    </row>
    <row r="6" spans="1:10" ht="93.75" customHeight="1" x14ac:dyDescent="0.3">
      <c r="C6" s="42" t="s">
        <v>38</v>
      </c>
      <c r="D6" s="42"/>
      <c r="E6" s="42"/>
      <c r="F6" s="42"/>
      <c r="G6" s="42"/>
      <c r="H6" s="21"/>
    </row>
    <row r="8" spans="1:10" ht="22.5" customHeight="1" x14ac:dyDescent="0.3">
      <c r="A8" s="38" t="s">
        <v>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8.25" customHeight="1" thickBot="1" x14ac:dyDescent="0.35">
      <c r="B9" s="22"/>
      <c r="C9" s="22"/>
      <c r="D9" s="22"/>
      <c r="E9" s="22"/>
      <c r="F9" s="22"/>
      <c r="G9" s="22"/>
      <c r="H9" s="22"/>
      <c r="I9" s="30"/>
      <c r="J9" s="22"/>
    </row>
    <row r="10" spans="1:10" ht="31.8" thickBot="1" x14ac:dyDescent="0.35">
      <c r="C10" s="3" t="s">
        <v>21</v>
      </c>
      <c r="D10" s="4"/>
      <c r="E10" s="5">
        <v>0</v>
      </c>
      <c r="F10" s="26"/>
      <c r="G10" s="6" t="s">
        <v>1</v>
      </c>
      <c r="H10" s="7"/>
      <c r="I10" s="31">
        <f>E10*E12</f>
        <v>0</v>
      </c>
    </row>
    <row r="11" spans="1:10" ht="5.25" customHeight="1" x14ac:dyDescent="0.3">
      <c r="C11" s="4"/>
      <c r="D11" s="4"/>
      <c r="E11" s="24"/>
      <c r="F11" s="26"/>
      <c r="G11" s="27"/>
      <c r="H11" s="27"/>
    </row>
    <row r="12" spans="1:10" ht="31.5" customHeight="1" x14ac:dyDescent="0.3">
      <c r="C12" s="3" t="s">
        <v>18</v>
      </c>
      <c r="D12" s="4"/>
      <c r="E12" s="8">
        <v>0</v>
      </c>
      <c r="F12" s="26"/>
      <c r="J12" s="29"/>
    </row>
    <row r="13" spans="1:10" ht="5.25" customHeight="1" thickBot="1" x14ac:dyDescent="0.35">
      <c r="C13" s="4"/>
      <c r="D13" s="4"/>
      <c r="E13" s="24"/>
      <c r="F13" s="26"/>
    </row>
    <row r="14" spans="1:10" ht="31.8" thickBot="1" x14ac:dyDescent="0.35">
      <c r="C14" s="3" t="s">
        <v>22</v>
      </c>
      <c r="D14" s="4"/>
      <c r="E14" s="8">
        <v>0</v>
      </c>
      <c r="F14" s="26"/>
      <c r="G14" s="6" t="s">
        <v>2</v>
      </c>
      <c r="H14" s="7"/>
      <c r="I14" s="31">
        <f>(E10/E16)*E14</f>
        <v>0</v>
      </c>
    </row>
    <row r="15" spans="1:10" ht="5.25" customHeight="1" x14ac:dyDescent="0.3">
      <c r="C15" s="4"/>
      <c r="D15" s="4"/>
      <c r="E15" s="24"/>
      <c r="F15" s="26"/>
    </row>
    <row r="16" spans="1:10" ht="31.5" customHeight="1" x14ac:dyDescent="0.3">
      <c r="C16" s="3" t="s">
        <v>40</v>
      </c>
      <c r="D16" s="4"/>
      <c r="E16" s="8">
        <v>1</v>
      </c>
      <c r="F16" s="26"/>
    </row>
    <row r="17" spans="1:10" x14ac:dyDescent="0.3">
      <c r="E17" s="25"/>
      <c r="F17" s="26"/>
    </row>
    <row r="18" spans="1:10" ht="22.5" customHeight="1" x14ac:dyDescent="0.3">
      <c r="A18" s="38" t="s">
        <v>0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8.25" customHeight="1" x14ac:dyDescent="0.3">
      <c r="B19" s="22"/>
      <c r="C19" s="22"/>
      <c r="D19" s="22"/>
      <c r="E19" s="22"/>
      <c r="F19" s="22"/>
      <c r="G19" s="22"/>
      <c r="H19" s="22"/>
      <c r="I19" s="30"/>
      <c r="J19" s="22"/>
    </row>
    <row r="20" spans="1:10" ht="31.5" customHeight="1" x14ac:dyDescent="0.3">
      <c r="C20" s="3" t="s">
        <v>23</v>
      </c>
      <c r="D20" s="4"/>
      <c r="E20" s="8"/>
      <c r="F20" s="26" t="s">
        <v>10</v>
      </c>
      <c r="G20" s="9" t="s">
        <v>11</v>
      </c>
      <c r="H20" s="36"/>
      <c r="I20" s="37"/>
    </row>
    <row r="21" spans="1:10" ht="5.25" customHeight="1" thickBot="1" x14ac:dyDescent="0.35">
      <c r="C21" s="4"/>
      <c r="D21" s="4"/>
      <c r="E21" s="24"/>
      <c r="F21" s="26"/>
    </row>
    <row r="22" spans="1:10" ht="31.5" customHeight="1" thickBot="1" x14ac:dyDescent="0.35">
      <c r="C22" s="3" t="s">
        <v>24</v>
      </c>
      <c r="D22" s="4"/>
      <c r="E22" s="8"/>
      <c r="F22" s="26"/>
      <c r="G22" s="6" t="s">
        <v>3</v>
      </c>
      <c r="H22" s="7"/>
      <c r="I22" s="15">
        <f>((MIN(E12,4)*5-E14)*E20) + (MAX(MIN(E12-4,4),0)*5*E22)+(MAX(E12-8,0)*5*E24)</f>
        <v>0</v>
      </c>
    </row>
    <row r="23" spans="1:10" ht="5.25" customHeight="1" thickBot="1" x14ac:dyDescent="0.35">
      <c r="C23" s="4"/>
      <c r="D23" s="4"/>
      <c r="E23" s="24"/>
      <c r="F23" s="26"/>
      <c r="G23" s="27"/>
      <c r="H23" s="27"/>
    </row>
    <row r="24" spans="1:10" ht="31.5" customHeight="1" thickBot="1" x14ac:dyDescent="0.35">
      <c r="C24" s="3" t="s">
        <v>25</v>
      </c>
      <c r="D24" s="4"/>
      <c r="E24" s="8"/>
      <c r="F24" s="26"/>
      <c r="G24" s="6" t="s">
        <v>4</v>
      </c>
      <c r="H24" s="7"/>
      <c r="I24" s="31">
        <f>I22*E26</f>
        <v>0</v>
      </c>
    </row>
    <row r="25" spans="1:10" ht="5.25" customHeight="1" x14ac:dyDescent="0.3">
      <c r="C25" s="4"/>
      <c r="D25" s="4"/>
      <c r="E25" s="24"/>
      <c r="F25" s="26"/>
      <c r="G25" s="4"/>
      <c r="H25" s="4"/>
    </row>
    <row r="26" spans="1:10" ht="31.5" customHeight="1" x14ac:dyDescent="0.3">
      <c r="C26" s="10" t="s">
        <v>39</v>
      </c>
      <c r="D26" s="4"/>
      <c r="E26" s="11">
        <v>0</v>
      </c>
      <c r="F26" s="26"/>
      <c r="G26" s="12"/>
      <c r="H26" s="12"/>
      <c r="I26" s="3"/>
    </row>
    <row r="27" spans="1:10" x14ac:dyDescent="0.3">
      <c r="E27" s="25"/>
      <c r="F27" s="26"/>
    </row>
    <row r="28" spans="1:10" ht="22.5" customHeight="1" x14ac:dyDescent="0.3">
      <c r="A28" s="38" t="s">
        <v>28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8.25" customHeight="1" x14ac:dyDescent="0.3">
      <c r="B29" s="22"/>
      <c r="C29" s="22"/>
      <c r="D29" s="22"/>
      <c r="E29" s="22"/>
      <c r="F29" s="22"/>
      <c r="G29" s="22"/>
      <c r="H29" s="22"/>
      <c r="I29" s="30"/>
      <c r="J29" s="22"/>
    </row>
    <row r="30" spans="1:10" s="20" customFormat="1" ht="15" customHeight="1" x14ac:dyDescent="0.3">
      <c r="A30" s="28"/>
      <c r="B30" s="22"/>
      <c r="C30" s="39" t="s">
        <v>15</v>
      </c>
      <c r="D30" s="39"/>
      <c r="E30" s="39"/>
      <c r="F30" s="39"/>
      <c r="G30" s="39"/>
      <c r="H30" s="39"/>
      <c r="I30" s="39"/>
      <c r="J30" s="22"/>
    </row>
    <row r="31" spans="1:10" ht="8.25" customHeight="1" x14ac:dyDescent="0.3">
      <c r="B31" s="22"/>
      <c r="C31" s="22"/>
      <c r="D31" s="22"/>
      <c r="E31" s="22"/>
      <c r="F31" s="22"/>
      <c r="G31" s="22"/>
      <c r="H31" s="22"/>
      <c r="I31" s="30"/>
      <c r="J31" s="22"/>
    </row>
    <row r="32" spans="1:10" ht="28.5" customHeight="1" x14ac:dyDescent="0.3">
      <c r="C32" s="3" t="s">
        <v>19</v>
      </c>
      <c r="E32" s="35">
        <v>0</v>
      </c>
      <c r="F32" s="26"/>
      <c r="G32" s="3" t="s">
        <v>26</v>
      </c>
      <c r="H32" s="3"/>
      <c r="I32" s="32"/>
    </row>
    <row r="33" spans="1:10" ht="5.25" customHeight="1" x14ac:dyDescent="0.3">
      <c r="C33" s="4"/>
      <c r="D33" s="4"/>
      <c r="E33" s="24"/>
      <c r="F33" s="26"/>
      <c r="H33" s="4"/>
      <c r="I33" s="33"/>
    </row>
    <row r="34" spans="1:10" ht="28.5" customHeight="1" x14ac:dyDescent="0.3">
      <c r="C34" s="3" t="s">
        <v>20</v>
      </c>
      <c r="E34" s="5">
        <v>0</v>
      </c>
      <c r="F34" s="26"/>
      <c r="G34" s="3" t="s">
        <v>27</v>
      </c>
      <c r="H34" s="3"/>
      <c r="I34" s="32"/>
    </row>
    <row r="35" spans="1:10" ht="5.25" customHeight="1" thickBot="1" x14ac:dyDescent="0.35">
      <c r="C35" s="4"/>
      <c r="D35" s="4"/>
      <c r="E35" s="24"/>
      <c r="F35" s="26"/>
      <c r="G35" s="4"/>
      <c r="H35" s="4"/>
    </row>
    <row r="36" spans="1:10" ht="28.5" customHeight="1" thickBot="1" x14ac:dyDescent="0.35">
      <c r="C36" s="10" t="s">
        <v>12</v>
      </c>
      <c r="E36" s="8"/>
      <c r="F36" s="26"/>
      <c r="G36" s="14" t="s">
        <v>30</v>
      </c>
      <c r="H36" s="7"/>
      <c r="I36" s="15">
        <f>(E38*I32)-E36</f>
        <v>0</v>
      </c>
    </row>
    <row r="37" spans="1:10" ht="5.25" customHeight="1" thickBot="1" x14ac:dyDescent="0.35">
      <c r="C37" s="4"/>
      <c r="D37" s="4"/>
      <c r="E37" s="24"/>
      <c r="F37" s="26"/>
      <c r="G37" s="27"/>
      <c r="H37" s="4"/>
    </row>
    <row r="38" spans="1:10" ht="28.5" customHeight="1" thickBot="1" x14ac:dyDescent="0.35">
      <c r="C38" s="10" t="s">
        <v>13</v>
      </c>
      <c r="E38" s="8"/>
      <c r="F38" s="26"/>
      <c r="G38" s="14" t="s">
        <v>31</v>
      </c>
      <c r="H38" s="7"/>
      <c r="I38" s="15">
        <f>(E38*I34)-E36</f>
        <v>0</v>
      </c>
    </row>
    <row r="39" spans="1:10" s="20" customFormat="1" ht="8.25" customHeight="1" x14ac:dyDescent="0.3">
      <c r="A39" s="28"/>
      <c r="B39" s="28"/>
      <c r="C39" s="40"/>
      <c r="D39" s="40"/>
      <c r="E39" s="40"/>
      <c r="F39" s="40"/>
      <c r="G39" s="40"/>
      <c r="H39" s="40"/>
      <c r="I39" s="40"/>
      <c r="J39" s="28"/>
    </row>
    <row r="40" spans="1:10" s="20" customFormat="1" ht="15" customHeight="1" x14ac:dyDescent="0.3">
      <c r="A40" s="28"/>
      <c r="B40" s="28"/>
      <c r="C40" s="39" t="s">
        <v>16</v>
      </c>
      <c r="D40" s="39"/>
      <c r="E40" s="39"/>
      <c r="F40" s="39"/>
      <c r="G40" s="39"/>
      <c r="H40" s="39"/>
      <c r="I40" s="39"/>
      <c r="J40" s="28"/>
    </row>
    <row r="41" spans="1:10" s="20" customFormat="1" ht="15" customHeight="1" x14ac:dyDescent="0.3">
      <c r="A41" s="28"/>
      <c r="B41" s="28"/>
      <c r="C41" s="2"/>
      <c r="D41" s="2"/>
      <c r="E41" s="2"/>
      <c r="F41" s="2"/>
      <c r="G41" s="2"/>
      <c r="H41" s="2"/>
      <c r="I41" s="34"/>
      <c r="J41" s="28"/>
    </row>
    <row r="42" spans="1:10" ht="22.5" customHeight="1" x14ac:dyDescent="0.3">
      <c r="A42" s="38" t="s">
        <v>5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8.25" customHeight="1" thickBot="1" x14ac:dyDescent="0.35">
      <c r="B43" s="22"/>
      <c r="C43" s="22"/>
      <c r="D43" s="22"/>
      <c r="E43" s="22"/>
      <c r="F43" s="22"/>
      <c r="G43" s="22"/>
      <c r="H43" s="22"/>
      <c r="I43" s="30"/>
      <c r="J43" s="22"/>
    </row>
    <row r="44" spans="1:10" ht="31.8" thickBot="1" x14ac:dyDescent="0.35">
      <c r="C44" s="16" t="s">
        <v>29</v>
      </c>
      <c r="D44" s="4"/>
      <c r="E44" s="13">
        <v>0</v>
      </c>
      <c r="F44" s="26"/>
      <c r="G44" s="14" t="s">
        <v>32</v>
      </c>
      <c r="H44" s="7"/>
      <c r="I44" s="17" t="str">
        <f xml:space="preserve"> IFERROR(_xlfn.LET(
    _xlpm.targetIdx, MATCH(E46, {"Partial Points","Full Points"}, 0),
    _xlpm.gapVisits, CHOOSE(_xlpm.targetIdx, I36, I38),
    _xlpm.pctLocum, E44,
    _xlpm.costPerVisit,I10 /I22,
    _xlpm.onboarding, IF(_xlpm.gapVisits &gt; 0,I14, 0),
    _xlpm.onboarding + _xlpm.gapVisits * _xlpm.pctLocum * _xlpm.costPerVisit
),"-")</f>
        <v>-</v>
      </c>
    </row>
    <row r="45" spans="1:10" ht="5.25" customHeight="1" thickBot="1" x14ac:dyDescent="0.35">
      <c r="C45" s="4"/>
      <c r="D45" s="4"/>
      <c r="E45" s="24"/>
      <c r="F45" s="26"/>
      <c r="G45" s="4"/>
      <c r="H45" s="4"/>
    </row>
    <row r="46" spans="1:10" ht="31.5" customHeight="1" thickBot="1" x14ac:dyDescent="0.35">
      <c r="C46" s="10" t="s">
        <v>36</v>
      </c>
      <c r="D46" s="4"/>
      <c r="E46" s="18" t="s">
        <v>14</v>
      </c>
      <c r="F46" s="26"/>
      <c r="G46" s="14" t="s">
        <v>33</v>
      </c>
      <c r="H46" s="7"/>
      <c r="I46" s="15" t="str">
        <f>IFERROR(_xlfn.LET(
  _xlpm.TargetText, E46,
  _xlpm.LocumShare, E44,
  _xlpm.GapVisits, IF(LEFT(_xlpm.TargetText,2)="75",I36,I38) * _xlpm.LocumShare,
  _xlpm.WorkdaysPerWeek, E16,
  _xlpm.OnboardingDays, E14,
  _xlpm.DailyMonth1, E20,
  _xlpm.DailyMonth2, E22,
  _xlpm.DailyMonth3Plus, E24,
  _xlpm.WeeklyCapM1, _xlpm.DailyMonth1 * _xlpm.WorkdaysPerWeek,
  _xlpm.WeeklyCapM2, _xlpm.DailyMonth2 * _xlpm.WorkdaysPerWeek,
  _xlpm.WeeklyCapM3, _xlpm.DailyMonth3Plus * _xlpm.WorkdaysPerWeek,
  _xlpm.WeeksM1, MIN(4, _xlpm.GapVisits / _xlpm.WeeklyCapM1),
  _xlpm.RemainingAfterM1, MAX(0, _xlpm.GapVisits - _xlpm.WeeklyCapM1 * 4),
  _xlpm.WeeksM2, IF(_xlpm.RemainingAfterM1 &gt; 0, MIN(4, _xlpm.RemainingAfterM1 / _xlpm.WeeklyCapM2), 0),
  _xlpm.RemainingAfterM2, MAX(0, _xlpm.RemainingAfterM1 - _xlpm.WeeklyCapM2 * 4),
  _xlpm.WeeksM3, IF(_xlpm.RemainingAfterM2 &gt; 0, _xlpm.RemainingAfterM2 / _xlpm.WeeklyCapM3, 0),
  (_xlpm.OnboardingDays / _xlpm.WorkdaysPerWeek) + _xlpm.WeeksM1 + _xlpm.WeeksM2 + _xlpm.WeeksM3
),"-")</f>
        <v>-</v>
      </c>
    </row>
    <row r="47" spans="1:10" ht="5.25" customHeight="1" thickBot="1" x14ac:dyDescent="0.35">
      <c r="C47" s="4"/>
      <c r="D47" s="4"/>
      <c r="E47" s="26"/>
      <c r="F47" s="26"/>
      <c r="G47" s="4"/>
      <c r="H47" s="4"/>
    </row>
    <row r="48" spans="1:10" ht="28.5" customHeight="1" thickBot="1" x14ac:dyDescent="0.35">
      <c r="C48" s="10"/>
      <c r="D48" s="4"/>
      <c r="F48" s="26"/>
      <c r="G48" s="14" t="s">
        <v>34</v>
      </c>
      <c r="H48" s="7"/>
      <c r="I48" s="17">
        <f xml:space="preserve"> _xlfn.LET(
    _xlpm.targetIdx, MATCH(E46, {"Partial Points","Full Points"}, 0),
    _xlpm.gapVisits, CHOOSE(_xlpm.targetIdx,I36,I38),
    _xlpm.pctLocum, E44,
    _xlpm.payPerVisit,E26,
    _xlpm.gapVisits * _xlpm.pctLocum * _xlpm.payPerVisit
)</f>
        <v>0</v>
      </c>
    </row>
    <row r="49" spans="3:9" ht="5.25" customHeight="1" thickBot="1" x14ac:dyDescent="0.35">
      <c r="C49" s="4"/>
      <c r="D49" s="4"/>
      <c r="F49" s="26"/>
      <c r="G49" s="4"/>
      <c r="H49" s="4"/>
    </row>
    <row r="50" spans="3:9" ht="28.5" customHeight="1" thickBot="1" x14ac:dyDescent="0.35">
      <c r="C50" s="10"/>
      <c r="D50" s="4"/>
      <c r="F50" s="26"/>
      <c r="G50" s="14" t="s">
        <v>35</v>
      </c>
      <c r="H50" s="7"/>
      <c r="I50" s="17">
        <f xml:space="preserve"> _xlfn.LET(
    _xlpm.targetIdx, MATCH(E46, {"Partial Points","Full Points"}, 0),
    _xlpm.gapVisits, CHOOSE(_xlpm.targetIdx,I36,I38),
    _xlpm.pctLocum, E44,
    _xlpm.payPerVisit,E26,
    _xlpm.incentive, CHOOSE( _xlpm.targetIdx, E32, E34),
    _xlpm.gapVisits * _xlpm.pctLocum * _xlpm.payPerVisit + _xlpm.incentive * _xlpm.pctLocum
)</f>
        <v>0</v>
      </c>
    </row>
    <row r="51" spans="3:9" ht="5.25" customHeight="1" thickBot="1" x14ac:dyDescent="0.35">
      <c r="C51" s="4"/>
      <c r="D51" s="4"/>
      <c r="F51" s="26"/>
      <c r="G51" s="4"/>
      <c r="H51" s="4"/>
    </row>
    <row r="52" spans="3:9" ht="28.5" customHeight="1" thickBot="1" x14ac:dyDescent="0.35">
      <c r="C52" s="10"/>
      <c r="D52" s="4"/>
      <c r="F52" s="26"/>
      <c r="G52" s="14" t="s">
        <v>6</v>
      </c>
      <c r="H52" s="7"/>
      <c r="I52" s="31" t="str">
        <f xml:space="preserve"> IFERROR(_xlfn.LET(
    _xlpm.targetIdx, MATCH(E46, {"Partial Points","Full Points"}, 0),
    _xlpm.gapVisits, CHOOSE(_xlpm.targetIdx,I36,I38),
    _xlpm.pctLocum, E44,
    _xlpm.payPerVisit,E26,
    _xlpm.incentive, CHOOSE( _xlpm.targetIdx, E32, E34),
    _xlpm.costPerVisit,I10 /I22,
    _xlpm.onboarding, IF(_xlpm.gapVisits &gt; 0,I14, 0),
    _xlpm.revenue, _xlpm.gapVisits * _xlpm.pctLocum * _xlpm.payPerVisit + _xlpm.incentive * _xlpm.pctLocum,
    _xlpm.cost, _xlpm.onboarding + _xlpm.gapVisits * _xlpm.pctLocum * _xlpm.costPerVisit,
    _xlpm.revenue - _xlpm.cost
),"-")</f>
        <v>-</v>
      </c>
    </row>
    <row r="53" spans="3:9" ht="5.25" customHeight="1" x14ac:dyDescent="0.3">
      <c r="C53" s="4"/>
      <c r="D53" s="4"/>
      <c r="E53" s="26"/>
      <c r="F53" s="26"/>
      <c r="G53" s="4"/>
      <c r="H53" s="4"/>
    </row>
  </sheetData>
  <sheetProtection selectLockedCells="1"/>
  <mergeCells count="11">
    <mergeCell ref="C3:J3"/>
    <mergeCell ref="C6:G6"/>
    <mergeCell ref="A1:J1"/>
    <mergeCell ref="A8:J8"/>
    <mergeCell ref="A18:J18"/>
    <mergeCell ref="H20:I20"/>
    <mergeCell ref="C30:I30"/>
    <mergeCell ref="C39:I39"/>
    <mergeCell ref="C40:I40"/>
    <mergeCell ref="A28:J28"/>
    <mergeCell ref="A42:J42"/>
  </mergeCells>
  <dataValidations count="5">
    <dataValidation type="list" showInputMessage="1" showErrorMessage="1" sqref="E46" xr:uid="{47AA4BF5-482B-4D3A-8090-8FCC74C77E06}">
      <formula1>"Partial Points,Full Points"</formula1>
    </dataValidation>
    <dataValidation allowBlank="1" showInputMessage="1" sqref="I44" xr:uid="{0A7F7073-87DC-484F-8B51-4FEFC6DCBB04}"/>
    <dataValidation type="list" allowBlank="1" showInputMessage="1" showErrorMessage="1" sqref="E16" xr:uid="{BACCC3F7-4BD5-4EC2-9740-CDF83F3C815A}">
      <formula1>"1,2,3,4,5,6,7"</formula1>
    </dataValidation>
    <dataValidation type="list" allowBlank="1" showInputMessage="1" showErrorMessage="1" sqref="E53:F53 E47:F47" xr:uid="{5427A75C-5A5C-4CFF-8B84-3333ABCD31BD}">
      <formula1>"75th, 90th"</formula1>
    </dataValidation>
    <dataValidation type="whole" allowBlank="1" showInputMessage="1" showErrorMessage="1" sqref="E10" xr:uid="{A7FFD551-B55C-443C-8624-F0761BCD9B49}">
      <formula1>0</formula1>
      <formula2>25000</formula2>
    </dataValidation>
  </dataValidations>
  <hyperlinks>
    <hyperlink ref="C30:I30" r:id="rId1" display="Use Partnership's eReports to access information needed to complete this section." xr:uid="{A4E4BEBB-2121-465A-BF43-EA09F481FE15}"/>
    <hyperlink ref="C40:I40" r:id="rId2" display="See full PCP Quality Incentive Program details here." xr:uid="{E50F7764-41A6-4F6D-A592-7C0602D63C2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82BF-D029-4D8E-9B7F-F41678B89F92}">
  <dimension ref="A1:J53"/>
  <sheetViews>
    <sheetView showGridLines="0" zoomScale="110" zoomScaleNormal="110" workbookViewId="0">
      <selection activeCell="C38" sqref="C38"/>
    </sheetView>
  </sheetViews>
  <sheetFormatPr defaultColWidth="9.109375" defaultRowHeight="15" x14ac:dyDescent="0.3"/>
  <cols>
    <col min="1" max="1" width="3.5546875" style="1" customWidth="1"/>
    <col min="2" max="2" width="11.21875" style="1" customWidth="1"/>
    <col min="3" max="3" width="41.44140625" style="1" bestFit="1" customWidth="1"/>
    <col min="4" max="4" width="2.88671875" style="1" customWidth="1"/>
    <col min="5" max="5" width="15.109375" style="1" bestFit="1" customWidth="1"/>
    <col min="6" max="6" width="3" style="1" bestFit="1" customWidth="1"/>
    <col min="7" max="7" width="47.33203125" style="1" customWidth="1"/>
    <col min="8" max="8" width="2.88671875" style="1" customWidth="1"/>
    <col min="9" max="9" width="16.6640625" style="4" customWidth="1"/>
    <col min="10" max="10" width="5.6640625" style="1" customWidth="1"/>
    <col min="11" max="16384" width="9.109375" style="19"/>
  </cols>
  <sheetData>
    <row r="1" spans="1:10" ht="22.5" customHeight="1" x14ac:dyDescent="0.3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8.25" customHeight="1" x14ac:dyDescent="0.3"/>
    <row r="3" spans="1:10" ht="37.5" customHeight="1" x14ac:dyDescent="0.3">
      <c r="C3" s="41" t="s">
        <v>37</v>
      </c>
      <c r="D3" s="41"/>
      <c r="E3" s="41"/>
      <c r="F3" s="41"/>
      <c r="G3" s="41"/>
      <c r="H3" s="41"/>
      <c r="I3" s="41"/>
      <c r="J3" s="41"/>
    </row>
    <row r="4" spans="1:10" ht="8.25" customHeight="1" x14ac:dyDescent="0.3"/>
    <row r="5" spans="1:10" ht="15.6" x14ac:dyDescent="0.3">
      <c r="C5" s="23" t="s">
        <v>7</v>
      </c>
    </row>
    <row r="6" spans="1:10" ht="93.75" customHeight="1" x14ac:dyDescent="0.3">
      <c r="C6" s="42" t="s">
        <v>38</v>
      </c>
      <c r="D6" s="42"/>
      <c r="E6" s="42"/>
      <c r="F6" s="42"/>
      <c r="G6" s="42"/>
      <c r="H6" s="21"/>
    </row>
    <row r="8" spans="1:10" ht="22.5" customHeight="1" x14ac:dyDescent="0.3">
      <c r="A8" s="38" t="s">
        <v>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8.25" customHeight="1" thickBot="1" x14ac:dyDescent="0.35">
      <c r="B9" s="22"/>
      <c r="C9" s="22"/>
      <c r="D9" s="22"/>
      <c r="E9" s="22"/>
      <c r="F9" s="22"/>
      <c r="G9" s="22"/>
      <c r="H9" s="22"/>
      <c r="I9" s="30"/>
      <c r="J9" s="22"/>
    </row>
    <row r="10" spans="1:10" ht="31.8" thickBot="1" x14ac:dyDescent="0.35">
      <c r="C10" s="3" t="s">
        <v>21</v>
      </c>
      <c r="D10" s="4"/>
      <c r="E10" s="5">
        <v>9000</v>
      </c>
      <c r="F10" s="26"/>
      <c r="G10" s="6" t="s">
        <v>1</v>
      </c>
      <c r="H10" s="7"/>
      <c r="I10" s="31">
        <f>E10*E12</f>
        <v>180000</v>
      </c>
    </row>
    <row r="11" spans="1:10" ht="5.25" customHeight="1" x14ac:dyDescent="0.3">
      <c r="C11" s="4"/>
      <c r="D11" s="4"/>
      <c r="E11" s="24"/>
      <c r="F11" s="26"/>
      <c r="G11" s="27"/>
      <c r="H11" s="27"/>
    </row>
    <row r="12" spans="1:10" ht="31.5" customHeight="1" x14ac:dyDescent="0.3">
      <c r="C12" s="3" t="s">
        <v>18</v>
      </c>
      <c r="D12" s="4"/>
      <c r="E12" s="8">
        <v>20</v>
      </c>
      <c r="F12" s="26"/>
      <c r="J12" s="29"/>
    </row>
    <row r="13" spans="1:10" ht="5.25" customHeight="1" thickBot="1" x14ac:dyDescent="0.35">
      <c r="C13" s="4"/>
      <c r="D13" s="4"/>
      <c r="E13" s="24"/>
      <c r="F13" s="26"/>
    </row>
    <row r="14" spans="1:10" ht="31.8" thickBot="1" x14ac:dyDescent="0.35">
      <c r="C14" s="3" t="s">
        <v>22</v>
      </c>
      <c r="D14" s="4"/>
      <c r="E14" s="8">
        <v>6</v>
      </c>
      <c r="F14" s="26"/>
      <c r="G14" s="6" t="s">
        <v>2</v>
      </c>
      <c r="H14" s="7"/>
      <c r="I14" s="31">
        <f>(E10/E16)*E14</f>
        <v>10800</v>
      </c>
    </row>
    <row r="15" spans="1:10" ht="5.25" customHeight="1" x14ac:dyDescent="0.3">
      <c r="C15" s="4"/>
      <c r="D15" s="4"/>
      <c r="E15" s="24"/>
      <c r="F15" s="26"/>
    </row>
    <row r="16" spans="1:10" ht="31.5" customHeight="1" x14ac:dyDescent="0.3">
      <c r="C16" s="3" t="s">
        <v>40</v>
      </c>
      <c r="D16" s="4"/>
      <c r="E16" s="8">
        <v>5</v>
      </c>
      <c r="F16" s="26"/>
    </row>
    <row r="17" spans="1:10" x14ac:dyDescent="0.3">
      <c r="E17" s="25"/>
      <c r="F17" s="26"/>
    </row>
    <row r="18" spans="1:10" ht="22.5" customHeight="1" x14ac:dyDescent="0.3">
      <c r="A18" s="38" t="s">
        <v>0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8.25" customHeight="1" x14ac:dyDescent="0.3">
      <c r="B19" s="22"/>
      <c r="C19" s="22"/>
      <c r="D19" s="22"/>
      <c r="E19" s="22"/>
      <c r="F19" s="22"/>
      <c r="G19" s="22"/>
      <c r="H19" s="22"/>
      <c r="I19" s="30"/>
      <c r="J19" s="22"/>
    </row>
    <row r="20" spans="1:10" ht="31.5" customHeight="1" x14ac:dyDescent="0.3">
      <c r="C20" s="3" t="s">
        <v>23</v>
      </c>
      <c r="D20" s="4"/>
      <c r="E20" s="8">
        <v>10</v>
      </c>
      <c r="F20" s="26" t="s">
        <v>10</v>
      </c>
      <c r="G20" s="9" t="s">
        <v>11</v>
      </c>
      <c r="H20" s="36"/>
      <c r="I20" s="37"/>
    </row>
    <row r="21" spans="1:10" ht="5.25" customHeight="1" thickBot="1" x14ac:dyDescent="0.35">
      <c r="C21" s="4"/>
      <c r="D21" s="4"/>
      <c r="E21" s="24"/>
      <c r="F21" s="26"/>
    </row>
    <row r="22" spans="1:10" ht="31.5" customHeight="1" thickBot="1" x14ac:dyDescent="0.35">
      <c r="C22" s="3" t="s">
        <v>24</v>
      </c>
      <c r="D22" s="4"/>
      <c r="E22" s="8">
        <v>12</v>
      </c>
      <c r="F22" s="26"/>
      <c r="G22" s="6" t="s">
        <v>3</v>
      </c>
      <c r="H22" s="7"/>
      <c r="I22" s="15">
        <f>((MIN(E12,4)*5-E14)*E20) + (MAX(MIN(E12-4,4),0)*5*E22)+(MAX(E12-8,0)*5*E24)</f>
        <v>1220</v>
      </c>
    </row>
    <row r="23" spans="1:10" ht="5.25" customHeight="1" thickBot="1" x14ac:dyDescent="0.35">
      <c r="C23" s="4"/>
      <c r="D23" s="4"/>
      <c r="E23" s="24"/>
      <c r="F23" s="26"/>
      <c r="G23" s="27"/>
      <c r="H23" s="27"/>
    </row>
    <row r="24" spans="1:10" ht="31.5" customHeight="1" thickBot="1" x14ac:dyDescent="0.35">
      <c r="C24" s="3" t="s">
        <v>25</v>
      </c>
      <c r="D24" s="4"/>
      <c r="E24" s="8">
        <v>14</v>
      </c>
      <c r="F24" s="26"/>
      <c r="G24" s="6" t="s">
        <v>4</v>
      </c>
      <c r="H24" s="7"/>
      <c r="I24" s="31">
        <f>I22*E26</f>
        <v>170800</v>
      </c>
    </row>
    <row r="25" spans="1:10" ht="5.25" customHeight="1" x14ac:dyDescent="0.3">
      <c r="C25" s="4"/>
      <c r="D25" s="4"/>
      <c r="E25" s="24"/>
      <c r="F25" s="26"/>
      <c r="G25" s="4"/>
      <c r="H25" s="4"/>
    </row>
    <row r="26" spans="1:10" ht="31.5" customHeight="1" x14ac:dyDescent="0.3">
      <c r="C26" s="10" t="s">
        <v>39</v>
      </c>
      <c r="D26" s="4"/>
      <c r="E26" s="11">
        <v>140</v>
      </c>
      <c r="F26" s="26"/>
      <c r="G26" s="12"/>
      <c r="H26" s="12"/>
      <c r="I26" s="3"/>
    </row>
    <row r="27" spans="1:10" x14ac:dyDescent="0.3">
      <c r="E27" s="25"/>
      <c r="F27" s="26"/>
    </row>
    <row r="28" spans="1:10" ht="22.5" customHeight="1" x14ac:dyDescent="0.3">
      <c r="A28" s="38" t="s">
        <v>28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8.25" customHeight="1" x14ac:dyDescent="0.3">
      <c r="B29" s="22"/>
      <c r="C29" s="22"/>
      <c r="D29" s="22"/>
      <c r="E29" s="22"/>
      <c r="F29" s="22"/>
      <c r="G29" s="22"/>
      <c r="H29" s="22"/>
      <c r="I29" s="30"/>
      <c r="J29" s="22"/>
    </row>
    <row r="30" spans="1:10" s="20" customFormat="1" ht="15" customHeight="1" x14ac:dyDescent="0.3">
      <c r="A30" s="28"/>
      <c r="B30" s="22"/>
      <c r="C30" s="39" t="s">
        <v>15</v>
      </c>
      <c r="D30" s="39"/>
      <c r="E30" s="39"/>
      <c r="F30" s="39"/>
      <c r="G30" s="39"/>
      <c r="H30" s="39"/>
      <c r="I30" s="39"/>
      <c r="J30" s="22"/>
    </row>
    <row r="31" spans="1:10" ht="8.25" customHeight="1" x14ac:dyDescent="0.3">
      <c r="B31" s="22"/>
      <c r="C31" s="22"/>
      <c r="D31" s="22"/>
      <c r="E31" s="22"/>
      <c r="F31" s="22"/>
      <c r="G31" s="22"/>
      <c r="H31" s="22"/>
      <c r="I31" s="30"/>
      <c r="J31" s="22"/>
    </row>
    <row r="32" spans="1:10" ht="28.5" customHeight="1" x14ac:dyDescent="0.3">
      <c r="C32" s="3" t="s">
        <v>19</v>
      </c>
      <c r="E32" s="35">
        <v>25000</v>
      </c>
      <c r="F32" s="26"/>
      <c r="G32" s="3" t="s">
        <v>26</v>
      </c>
      <c r="H32" s="3"/>
      <c r="I32" s="32">
        <v>0.52</v>
      </c>
    </row>
    <row r="33" spans="1:10" ht="5.25" customHeight="1" x14ac:dyDescent="0.3">
      <c r="C33" s="4"/>
      <c r="D33" s="4"/>
      <c r="E33" s="24"/>
      <c r="F33" s="26"/>
      <c r="H33" s="4"/>
      <c r="I33" s="33"/>
    </row>
    <row r="34" spans="1:10" ht="28.5" customHeight="1" x14ac:dyDescent="0.3">
      <c r="C34" s="3" t="s">
        <v>20</v>
      </c>
      <c r="E34" s="5">
        <v>85000</v>
      </c>
      <c r="F34" s="26"/>
      <c r="G34" s="3" t="s">
        <v>27</v>
      </c>
      <c r="H34" s="3"/>
      <c r="I34" s="32">
        <v>0.65</v>
      </c>
    </row>
    <row r="35" spans="1:10" ht="5.25" customHeight="1" thickBot="1" x14ac:dyDescent="0.35">
      <c r="C35" s="4"/>
      <c r="D35" s="4"/>
      <c r="E35" s="24"/>
      <c r="F35" s="26"/>
      <c r="G35" s="4"/>
      <c r="H35" s="4"/>
    </row>
    <row r="36" spans="1:10" ht="28.5" customHeight="1" thickBot="1" x14ac:dyDescent="0.35">
      <c r="C36" s="10" t="s">
        <v>12</v>
      </c>
      <c r="E36" s="8">
        <v>520</v>
      </c>
      <c r="F36" s="26"/>
      <c r="G36" s="14" t="s">
        <v>30</v>
      </c>
      <c r="H36" s="7"/>
      <c r="I36" s="15">
        <f>(E38*I32)-E36</f>
        <v>1196</v>
      </c>
    </row>
    <row r="37" spans="1:10" ht="5.25" customHeight="1" thickBot="1" x14ac:dyDescent="0.35">
      <c r="C37" s="4"/>
      <c r="D37" s="4"/>
      <c r="E37" s="24"/>
      <c r="F37" s="26"/>
      <c r="G37" s="27"/>
      <c r="H37" s="4"/>
    </row>
    <row r="38" spans="1:10" ht="28.5" customHeight="1" thickBot="1" x14ac:dyDescent="0.35">
      <c r="C38" s="10" t="s">
        <v>13</v>
      </c>
      <c r="E38" s="8">
        <v>3300</v>
      </c>
      <c r="F38" s="26"/>
      <c r="G38" s="14" t="s">
        <v>31</v>
      </c>
      <c r="H38" s="7"/>
      <c r="I38" s="15">
        <f>(E38*I34)-E36</f>
        <v>1625</v>
      </c>
    </row>
    <row r="39" spans="1:10" s="20" customFormat="1" ht="8.25" customHeight="1" x14ac:dyDescent="0.3">
      <c r="A39" s="28"/>
      <c r="B39" s="28"/>
      <c r="C39" s="40"/>
      <c r="D39" s="40"/>
      <c r="E39" s="40"/>
      <c r="F39" s="40"/>
      <c r="G39" s="40"/>
      <c r="H39" s="40"/>
      <c r="I39" s="40"/>
      <c r="J39" s="28"/>
    </row>
    <row r="40" spans="1:10" s="20" customFormat="1" ht="15" customHeight="1" x14ac:dyDescent="0.3">
      <c r="A40" s="28"/>
      <c r="B40" s="28"/>
      <c r="C40" s="39" t="s">
        <v>16</v>
      </c>
      <c r="D40" s="39"/>
      <c r="E40" s="39"/>
      <c r="F40" s="39"/>
      <c r="G40" s="39"/>
      <c r="H40" s="39"/>
      <c r="I40" s="39"/>
      <c r="J40" s="28"/>
    </row>
    <row r="41" spans="1:10" s="20" customFormat="1" ht="15" customHeight="1" x14ac:dyDescent="0.3">
      <c r="A41" s="28"/>
      <c r="B41" s="28"/>
      <c r="C41" s="2"/>
      <c r="D41" s="2"/>
      <c r="E41" s="2"/>
      <c r="F41" s="2"/>
      <c r="G41" s="2"/>
      <c r="H41" s="2"/>
      <c r="I41" s="34"/>
      <c r="J41" s="28"/>
    </row>
    <row r="42" spans="1:10" ht="22.5" customHeight="1" x14ac:dyDescent="0.3">
      <c r="A42" s="38" t="s">
        <v>5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8.25" customHeight="1" thickBot="1" x14ac:dyDescent="0.35">
      <c r="B43" s="22"/>
      <c r="C43" s="22"/>
      <c r="D43" s="22"/>
      <c r="E43" s="22"/>
      <c r="F43" s="22"/>
      <c r="G43" s="22"/>
      <c r="H43" s="22"/>
      <c r="I43" s="30"/>
      <c r="J43" s="22"/>
    </row>
    <row r="44" spans="1:10" ht="31.8" thickBot="1" x14ac:dyDescent="0.35">
      <c r="C44" s="16" t="s">
        <v>29</v>
      </c>
      <c r="D44" s="4"/>
      <c r="E44" s="13">
        <v>0.75</v>
      </c>
      <c r="F44" s="26"/>
      <c r="G44" s="14" t="s">
        <v>32</v>
      </c>
      <c r="H44" s="7"/>
      <c r="I44" s="17">
        <f xml:space="preserve"> IFERROR(_xlfn.LET(
    _xlpm.targetIdx, MATCH(E46, {"Partial Points","Full Points"}, 0),
    _xlpm.gapVisits, CHOOSE(_xlpm.targetIdx, I36, I38),
    _xlpm.pctLocum, E44,
    _xlpm.costPerVisit,I10 /I22,
    _xlpm.onboarding, IF(_xlpm.gapVisits &gt; 0,I14, 0),
    _xlpm.onboarding + _xlpm.gapVisits * _xlpm.pctLocum * _xlpm.costPerVisit
),"-")</f>
        <v>143144.26229508198</v>
      </c>
    </row>
    <row r="45" spans="1:10" ht="5.25" customHeight="1" thickBot="1" x14ac:dyDescent="0.35">
      <c r="C45" s="4"/>
      <c r="D45" s="4"/>
      <c r="E45" s="24"/>
      <c r="F45" s="26"/>
      <c r="G45" s="4"/>
      <c r="H45" s="4"/>
    </row>
    <row r="46" spans="1:10" ht="31.5" customHeight="1" thickBot="1" x14ac:dyDescent="0.35">
      <c r="C46" s="10" t="s">
        <v>36</v>
      </c>
      <c r="D46" s="4"/>
      <c r="E46" s="18" t="s">
        <v>14</v>
      </c>
      <c r="F46" s="26"/>
      <c r="G46" s="14" t="s">
        <v>33</v>
      </c>
      <c r="H46" s="7"/>
      <c r="I46" s="15">
        <f>IFERROR(_xlfn.LET(
  _xlpm.TargetText, E46,
  _xlpm.LocumShare, E44,
  _xlpm.GapVisits, IF(LEFT(_xlpm.TargetText,2)="75",I36,I38) * _xlpm.LocumShare,
  _xlpm.WorkdaysPerWeek, E16,
  _xlpm.OnboardingDays, E14,
  _xlpm.DailyMonth1, E20,
  _xlpm.DailyMonth2, E22,
  _xlpm.DailyMonth3Plus, E24,
  _xlpm.WeeklyCapM1, _xlpm.DailyMonth1 * _xlpm.WorkdaysPerWeek,
  _xlpm.WeeklyCapM2, _xlpm.DailyMonth2 * _xlpm.WorkdaysPerWeek,
  _xlpm.WeeklyCapM3, _xlpm.DailyMonth3Plus * _xlpm.WorkdaysPerWeek,
  _xlpm.WeeksM1, MIN(4, _xlpm.GapVisits / _xlpm.WeeklyCapM1),
  _xlpm.RemainingAfterM1, MAX(0, _xlpm.GapVisits - _xlpm.WeeklyCapM1 * 4),
  _xlpm.WeeksM2, IF(_xlpm.RemainingAfterM1 &gt; 0, MIN(4, _xlpm.RemainingAfterM1 / _xlpm.WeeklyCapM2), 0),
  _xlpm.RemainingAfterM2, MAX(0, _xlpm.RemainingAfterM1 - _xlpm.WeeklyCapM2 * 4),
  _xlpm.WeeksM3, IF(_xlpm.RemainingAfterM2 &gt; 0, _xlpm.RemainingAfterM2 / _xlpm.WeeklyCapM3, 0),
  (_xlpm.OnboardingDays / _xlpm.WorkdaysPerWeek) + _xlpm.WeeksM1 + _xlpm.WeeksM2 + _xlpm.WeeksM3
),"-")</f>
        <v>20.324999999999999</v>
      </c>
    </row>
    <row r="47" spans="1:10" ht="5.25" customHeight="1" thickBot="1" x14ac:dyDescent="0.35">
      <c r="C47" s="4"/>
      <c r="D47" s="4"/>
      <c r="E47" s="26"/>
      <c r="F47" s="26"/>
      <c r="G47" s="4"/>
      <c r="H47" s="4"/>
    </row>
    <row r="48" spans="1:10" ht="28.5" customHeight="1" thickBot="1" x14ac:dyDescent="0.35">
      <c r="C48" s="10"/>
      <c r="D48" s="4"/>
      <c r="F48" s="26"/>
      <c r="G48" s="14" t="s">
        <v>34</v>
      </c>
      <c r="H48" s="7"/>
      <c r="I48" s="17">
        <f xml:space="preserve"> _xlfn.LET(
    _xlpm.targetIdx, MATCH(E46, {"Partial Points","Full Points"}, 0),
    _xlpm.gapVisits, CHOOSE(_xlpm.targetIdx,I36,I38),
    _xlpm.pctLocum, E44,
    _xlpm.payPerVisit,E26,
    _xlpm.gapVisits * _xlpm.pctLocum * _xlpm.payPerVisit
)</f>
        <v>125580</v>
      </c>
    </row>
    <row r="49" spans="3:9" ht="5.25" customHeight="1" thickBot="1" x14ac:dyDescent="0.35">
      <c r="C49" s="4"/>
      <c r="D49" s="4"/>
      <c r="F49" s="26"/>
      <c r="G49" s="4"/>
      <c r="H49" s="4"/>
    </row>
    <row r="50" spans="3:9" ht="28.5" customHeight="1" thickBot="1" x14ac:dyDescent="0.35">
      <c r="C50" s="10"/>
      <c r="D50" s="4"/>
      <c r="F50" s="26"/>
      <c r="G50" s="14" t="s">
        <v>35</v>
      </c>
      <c r="H50" s="7"/>
      <c r="I50" s="17">
        <f xml:space="preserve"> _xlfn.LET(
    _xlpm.targetIdx, MATCH(E46, {"Partial Points","Full Points"}, 0),
    _xlpm.gapVisits, CHOOSE(_xlpm.targetIdx,I36,I38),
    _xlpm.pctLocum, E44,
    _xlpm.payPerVisit,E26,
    _xlpm.incentive, CHOOSE( _xlpm.targetIdx, E32, E34),
    _xlpm.gapVisits * _xlpm.pctLocum * _xlpm.payPerVisit + _xlpm.incentive * _xlpm.pctLocum
)</f>
        <v>144330</v>
      </c>
    </row>
    <row r="51" spans="3:9" ht="5.25" customHeight="1" thickBot="1" x14ac:dyDescent="0.35">
      <c r="C51" s="4"/>
      <c r="D51" s="4"/>
      <c r="F51" s="26"/>
      <c r="G51" s="4"/>
      <c r="H51" s="4"/>
    </row>
    <row r="52" spans="3:9" ht="28.5" customHeight="1" thickBot="1" x14ac:dyDescent="0.35">
      <c r="C52" s="10"/>
      <c r="D52" s="4"/>
      <c r="F52" s="26"/>
      <c r="G52" s="14" t="s">
        <v>6</v>
      </c>
      <c r="H52" s="7"/>
      <c r="I52" s="31">
        <f xml:space="preserve"> IFERROR(_xlfn.LET(
    _xlpm.targetIdx, MATCH(E46, {"Partial Points","Full Points"}, 0),
    _xlpm.gapVisits, CHOOSE(_xlpm.targetIdx,I36,I38),
    _xlpm.pctLocum, E44,
    _xlpm.payPerVisit,E26,
    _xlpm.incentive, CHOOSE( _xlpm.targetIdx, E32, E34),
    _xlpm.costPerVisit,I10 /I22,
    _xlpm.onboarding, IF(_xlpm.gapVisits &gt; 0,I14, 0),
    _xlpm.revenue, _xlpm.gapVisits * _xlpm.pctLocum * _xlpm.payPerVisit + _xlpm.incentive * _xlpm.pctLocum,
    _xlpm.cost, _xlpm.onboarding + _xlpm.gapVisits * _xlpm.pctLocum * _xlpm.costPerVisit,
    _xlpm.revenue - _xlpm.cost
),"-")</f>
        <v>1185.7377049180213</v>
      </c>
    </row>
    <row r="53" spans="3:9" ht="5.25" customHeight="1" x14ac:dyDescent="0.3">
      <c r="C53" s="4"/>
      <c r="D53" s="4"/>
      <c r="E53" s="26"/>
      <c r="F53" s="26"/>
      <c r="G53" s="4"/>
      <c r="H53" s="4"/>
    </row>
  </sheetData>
  <sheetProtection selectLockedCells="1"/>
  <mergeCells count="11">
    <mergeCell ref="H20:I20"/>
    <mergeCell ref="A1:J1"/>
    <mergeCell ref="A8:J8"/>
    <mergeCell ref="A18:J18"/>
    <mergeCell ref="A28:J28"/>
    <mergeCell ref="C3:J3"/>
    <mergeCell ref="C6:G6"/>
    <mergeCell ref="C30:I30"/>
    <mergeCell ref="C39:I39"/>
    <mergeCell ref="C40:I40"/>
    <mergeCell ref="A42:J42"/>
  </mergeCells>
  <dataValidations count="5">
    <dataValidation type="whole" allowBlank="1" showInputMessage="1" showErrorMessage="1" sqref="E10" xr:uid="{2AD71167-2D48-4178-B919-43BE65B1D4DF}">
      <formula1>0</formula1>
      <formula2>25000</formula2>
    </dataValidation>
    <dataValidation type="list" allowBlank="1" showInputMessage="1" showErrorMessage="1" sqref="E53:F53 E47:F47" xr:uid="{D50CBC27-067B-4EB1-8128-F304E4487F58}">
      <formula1>"75th, 90th"</formula1>
    </dataValidation>
    <dataValidation type="list" allowBlank="1" showInputMessage="1" showErrorMessage="1" sqref="E16" xr:uid="{C5A4B8EB-FE0F-4F3D-A093-CF653A454932}">
      <formula1>"1,2,3,4,5,6,7"</formula1>
    </dataValidation>
    <dataValidation allowBlank="1" showInputMessage="1" sqref="I44" xr:uid="{E8AC1E13-1BAD-4E9A-99CD-D28650E48ECC}"/>
    <dataValidation type="list" showInputMessage="1" showErrorMessage="1" sqref="E46" xr:uid="{7D93FD26-A49D-4DA6-9CB9-824E49BBAEF2}">
      <formula1>"Partial Points,Full Points"</formula1>
    </dataValidation>
  </dataValidations>
  <hyperlinks>
    <hyperlink ref="C30:I30" r:id="rId1" display="Use Partnership's eReports to access information needed to complete this section." xr:uid="{3A800602-991F-494B-A221-6BF28F4628C8}"/>
    <hyperlink ref="C40:I40" r:id="rId2" display="See full PCP Quality Incentive Program details here." xr:uid="{F5AF941F-48E5-4A9B-9408-1F6ABE9CB328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5a7ce76b-f91d-4c51-82cd-80ebbbabd72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8e6c7a-1605-4aa4-a29a-3e0df841a036">
      <Value>104</Value>
      <Value>75</Value>
      <Value>223</Value>
      <Value>73</Value>
      <Value>186</Value>
    </TaxCatchAll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LocumCalculator_COMSFINAL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775f5645-656a-4d9c-a617-b4b0ff01cec9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04C5F-9AD9-4484-8AFF-E3DA3F67754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4194D0B-FD12-4EE4-A97B-C3F5BE402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adf73-79c5-472d-8bcd-f54446908a27"/>
    <ds:schemaRef ds:uri="d88e6c7a-1605-4aa4-a29a-3e0df841a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25D3B-5A06-41FB-BA40-4A7E39B48BEE}">
  <ds:schemaRefs>
    <ds:schemaRef ds:uri="http://schemas.microsoft.com/office/2006/metadata/properties"/>
    <ds:schemaRef ds:uri="http://schemas.microsoft.com/office/infopath/2007/PartnerControls"/>
    <ds:schemaRef ds:uri="496b666e-1cfa-474e-991a-212067702490"/>
    <ds:schemaRef ds:uri="310e720c-b7a9-4bbb-82bc-3fb0e5d382c3"/>
    <ds:schemaRef ds:uri="d88e6c7a-1605-4aa4-a29a-3e0df841a036"/>
    <ds:schemaRef ds:uri="225adf73-79c5-472d-8bcd-f54446908a27"/>
  </ds:schemaRefs>
</ds:datastoreItem>
</file>

<file path=customXml/itemProps4.xml><?xml version="1.0" encoding="utf-8"?>
<ds:datastoreItem xmlns:ds="http://schemas.openxmlformats.org/officeDocument/2006/customXml" ds:itemID="{029A5E48-9434-40DA-A83C-4D066A161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 (template)</vt:lpstr>
      <vt:lpstr>ROI Calculator (example) </vt:lpstr>
    </vt:vector>
  </TitlesOfParts>
  <Company>Partnership Healthplan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LocumCalculator_COMSFINAL</dc:title>
  <dc:creator>Tasha Krongard</dc:creator>
  <cp:lastModifiedBy>Baylee Prieur</cp:lastModifiedBy>
  <dcterms:created xsi:type="dcterms:W3CDTF">2025-12-12T15:48:50Z</dcterms:created>
  <dcterms:modified xsi:type="dcterms:W3CDTF">2026-05-14T23:01:02Z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0x0101009F688BB1DE11FB43AE1F38D4E956EA1000F265A8570C0F5F4BA9B38EDAC85781EC</vt:lpwstr>
  </property>
  <property fmtid="{D5CDD505-2E9C-101B-9397-08002B2CF9AE}" pid="3" name="MediaServiceImageTags">
    <vt:lpwstr/>
  </property>
  <property fmtid="{D5CDD505-2E9C-101B-9397-08002B2CF9AE}" pid="4" name="Content Language">
    <vt:lpwstr>73;#English|8bdb4c98-cf76-453e-a330-e11679ea4fb9</vt:lpwstr>
  </property>
  <property fmtid="{D5CDD505-2E9C-101B-9397-08002B2CF9AE}" pid="5" name="Sub Section">
    <vt:lpwstr>186;#Partnership Improvement Academy|1777097e-4651-4cea-bb10-68c0497bcdf0</vt:lpwstr>
  </property>
  <property fmtid="{D5CDD505-2E9C-101B-9397-08002B2CF9AE}" pid="6" name="Product Line">
    <vt:lpwstr>75;#Medi-Cal|daee2327-0f83-4e70-90ca-f2c6fe21bd30</vt:lpwstr>
  </property>
  <property fmtid="{D5CDD505-2E9C-101B-9397-08002B2CF9AE}" pid="7" name="Document Type">
    <vt:lpwstr>223;#Partnership Improvement Academy|775f5645-656a-4d9c-a617-b4b0ff01cec9</vt:lpwstr>
  </property>
  <property fmtid="{D5CDD505-2E9C-101B-9397-08002B2CF9AE}" pid="8" name="Website Section">
    <vt:lpwstr>104;#Quality Improvement|7c9cac7a-f610-42f6-afbd-84a417de578f</vt:lpwstr>
  </property>
</Properties>
</file>